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griculture\02 Publications &amp; News Releases\Tables for indicators\"/>
    </mc:Choice>
  </mc:AlternateContent>
  <xr:revisionPtr revIDLastSave="0" documentId="13_ncr:1_{E23D0166-0968-4752-B23B-FDF0B0D0C045}" xr6:coauthVersionLast="47" xr6:coauthVersionMax="47" xr10:uidLastSave="{00000000-0000-0000-0000-000000000000}"/>
  <bookViews>
    <workbookView xWindow="-108" yWindow="-108" windowWidth="23256" windowHeight="12456" xr2:uid="{9F739AEC-AE8B-4E12-A7EC-93197DBE8C41}"/>
  </bookViews>
  <sheets>
    <sheet name="List of tables" sheetId="11" r:id="rId1"/>
    <sheet name="Fruits and Vegetables" sheetId="8" r:id="rId2"/>
    <sheet name="Slaughtered livestock" sheetId="9" r:id="rId3"/>
    <sheet name="Cow's Milk" sheetId="6" r:id="rId4"/>
    <sheet name="Livestock present on farm" sheetId="7" r:id="rId5"/>
    <sheet name="Plant protection products" sheetId="10" r:id="rId6"/>
    <sheet name="Organic Crops Statistics" sheetId="13" r:id="rId7"/>
    <sheet name="IFS 2023 - 1. Holdings" sheetId="14" r:id="rId8"/>
    <sheet name="IFS 2023 - 2. UAA" sheetId="15" r:id="rId9"/>
    <sheet name="IFS 2023 - 3. Livestock" sheetId="16" r:id="rId10"/>
    <sheet name="IFS 2023 - 4. Labour Force" sheetId="17" r:id="rId11"/>
    <sheet name="IFS 2023 - 5.Machinery &amp; equip." sheetId="18" r:id="rId12"/>
  </sheets>
  <definedNames>
    <definedName name="_CONF" localSheetId="6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88" i="9" l="1"/>
  <c r="C88" i="9"/>
  <c r="D88" i="9"/>
  <c r="B58" i="9"/>
  <c r="C58" i="9"/>
  <c r="D58" i="9"/>
  <c r="B27" i="9"/>
  <c r="C27" i="9"/>
  <c r="D27" i="9"/>
  <c r="X86" i="7" l="1"/>
  <c r="X79" i="7"/>
  <c r="X72" i="7"/>
  <c r="X65" i="7"/>
  <c r="X57" i="7"/>
  <c r="X50" i="7"/>
  <c r="X43" i="7"/>
  <c r="X36" i="7"/>
  <c r="X32" i="7"/>
  <c r="X31" i="7"/>
  <c r="X30" i="7"/>
  <c r="X29" i="7"/>
  <c r="X25" i="7"/>
  <c r="X24" i="7"/>
  <c r="X23" i="7"/>
  <c r="X22" i="7"/>
  <c r="X18" i="7"/>
  <c r="X17" i="7"/>
  <c r="X16" i="7"/>
  <c r="X15" i="7"/>
  <c r="X11" i="7"/>
  <c r="X10" i="7"/>
  <c r="X9" i="7"/>
  <c r="X8" i="7"/>
  <c r="X28" i="7" l="1"/>
  <c r="X14" i="7"/>
  <c r="X21" i="7"/>
  <c r="X7" i="7"/>
  <c r="B27" i="6" l="1"/>
  <c r="B28" i="8" l="1"/>
  <c r="C28" i="8"/>
  <c r="D28" i="8"/>
  <c r="E28" i="8"/>
  <c r="W86" i="7"/>
  <c r="W79" i="7"/>
  <c r="W72" i="7"/>
  <c r="W65" i="7"/>
  <c r="W57" i="7"/>
  <c r="W50" i="7"/>
  <c r="W43" i="7"/>
  <c r="W36" i="7"/>
  <c r="W32" i="7"/>
  <c r="W31" i="7"/>
  <c r="W30" i="7"/>
  <c r="W29" i="7"/>
  <c r="W25" i="7"/>
  <c r="W24" i="7"/>
  <c r="W23" i="7"/>
  <c r="W22" i="7"/>
  <c r="W18" i="7"/>
  <c r="W17" i="7"/>
  <c r="W16" i="7"/>
  <c r="W15" i="7"/>
  <c r="W11" i="7"/>
  <c r="W10" i="7"/>
  <c r="W9" i="7"/>
  <c r="W8" i="7"/>
  <c r="D87" i="9"/>
  <c r="C87" i="9"/>
  <c r="B87" i="9"/>
  <c r="D57" i="9"/>
  <c r="C57" i="9"/>
  <c r="B57" i="9"/>
  <c r="D26" i="9"/>
  <c r="C26" i="9"/>
  <c r="B26" i="9"/>
  <c r="E27" i="8"/>
  <c r="D27" i="8"/>
  <c r="C27" i="8"/>
  <c r="B27" i="8"/>
  <c r="W28" i="7" l="1"/>
  <c r="W21" i="7"/>
  <c r="W14" i="7"/>
  <c r="W7" i="7"/>
  <c r="B141" i="15" l="1"/>
  <c r="B140" i="15"/>
  <c r="B139" i="15"/>
  <c r="B138" i="15"/>
  <c r="B137" i="15"/>
  <c r="D135" i="15"/>
  <c r="C135" i="15"/>
  <c r="B127" i="15"/>
  <c r="B126" i="15"/>
  <c r="B125" i="15"/>
  <c r="B124" i="15"/>
  <c r="B123" i="15"/>
  <c r="B122" i="15"/>
  <c r="B121" i="15"/>
  <c r="B120" i="15"/>
  <c r="B119" i="15"/>
  <c r="B118" i="15"/>
  <c r="B117" i="15"/>
  <c r="B116" i="15"/>
  <c r="D114" i="15"/>
  <c r="C114" i="15"/>
  <c r="B193" i="17"/>
  <c r="B181" i="17"/>
  <c r="B180" i="17"/>
  <c r="B179" i="17"/>
  <c r="B178" i="17"/>
  <c r="B177" i="17"/>
  <c r="D175" i="17"/>
  <c r="C175" i="17"/>
  <c r="B174" i="17"/>
  <c r="B166" i="17"/>
  <c r="B165" i="17"/>
  <c r="B162" i="17"/>
  <c r="B161" i="17"/>
  <c r="B158" i="17"/>
  <c r="B157" i="17"/>
  <c r="B153" i="17" s="1"/>
  <c r="D154" i="17"/>
  <c r="C154" i="17"/>
  <c r="B154" i="17"/>
  <c r="D153" i="17"/>
  <c r="C153" i="17"/>
  <c r="B145" i="17"/>
  <c r="B144" i="17"/>
  <c r="B141" i="17"/>
  <c r="B140" i="17"/>
  <c r="B137" i="17"/>
  <c r="B136" i="17"/>
  <c r="B133" i="17"/>
  <c r="B132" i="17"/>
  <c r="B129" i="17"/>
  <c r="B128" i="17"/>
  <c r="B125" i="17"/>
  <c r="B124" i="17"/>
  <c r="D121" i="17"/>
  <c r="C121" i="17"/>
  <c r="D120" i="17"/>
  <c r="C120" i="17"/>
  <c r="B110" i="17"/>
  <c r="B109" i="17"/>
  <c r="B108" i="17"/>
  <c r="B107" i="17"/>
  <c r="B106" i="17"/>
  <c r="B105" i="17"/>
  <c r="B104" i="17" s="1"/>
  <c r="D104" i="17"/>
  <c r="C104" i="17"/>
  <c r="B102" i="17"/>
  <c r="B94" i="17" s="1"/>
  <c r="B101" i="17"/>
  <c r="B100" i="17"/>
  <c r="B92" i="17" s="1"/>
  <c r="B99" i="17"/>
  <c r="B91" i="17" s="1"/>
  <c r="B98" i="17"/>
  <c r="B97" i="17"/>
  <c r="B89" i="17" s="1"/>
  <c r="D96" i="17"/>
  <c r="C96" i="17"/>
  <c r="C88" i="17" s="1"/>
  <c r="D94" i="17"/>
  <c r="C94" i="17"/>
  <c r="D93" i="17"/>
  <c r="C93" i="17"/>
  <c r="D92" i="17"/>
  <c r="C92" i="17"/>
  <c r="D91" i="17"/>
  <c r="C91" i="17"/>
  <c r="D90" i="17"/>
  <c r="C90" i="17"/>
  <c r="D89" i="17"/>
  <c r="C89" i="17"/>
  <c r="B78" i="17"/>
  <c r="B77" i="17"/>
  <c r="B76" i="17" s="1"/>
  <c r="D76" i="17"/>
  <c r="C76" i="17"/>
  <c r="B75" i="17"/>
  <c r="B74" i="17"/>
  <c r="D73" i="17"/>
  <c r="C73" i="17"/>
  <c r="B72" i="17"/>
  <c r="B50" i="17" s="1"/>
  <c r="B71" i="17"/>
  <c r="B70" i="17" s="1"/>
  <c r="D70" i="17"/>
  <c r="C70" i="17"/>
  <c r="B67" i="17"/>
  <c r="B66" i="17"/>
  <c r="D65" i="17"/>
  <c r="C65" i="17"/>
  <c r="B64" i="17"/>
  <c r="B53" i="17" s="1"/>
  <c r="B63" i="17"/>
  <c r="B62" i="17" s="1"/>
  <c r="D62" i="17"/>
  <c r="C62" i="17"/>
  <c r="B61" i="17"/>
  <c r="B60" i="17"/>
  <c r="D59" i="17"/>
  <c r="C59" i="17"/>
  <c r="B59" i="17"/>
  <c r="D56" i="17"/>
  <c r="C56" i="17"/>
  <c r="D55" i="17"/>
  <c r="C55" i="17"/>
  <c r="D53" i="17"/>
  <c r="C53" i="17"/>
  <c r="D52" i="17"/>
  <c r="C52" i="17"/>
  <c r="D51" i="17"/>
  <c r="D50" i="17"/>
  <c r="C50" i="17"/>
  <c r="D49" i="17"/>
  <c r="C49" i="17"/>
  <c r="B37" i="17"/>
  <c r="B36" i="17"/>
  <c r="B35" i="17" s="1"/>
  <c r="D35" i="17"/>
  <c r="D27" i="17" s="1"/>
  <c r="C35" i="17"/>
  <c r="C27" i="17" s="1"/>
  <c r="B33" i="17"/>
  <c r="B32" i="17"/>
  <c r="D31" i="17"/>
  <c r="C31" i="17"/>
  <c r="D29" i="17"/>
  <c r="C29" i="17"/>
  <c r="D28" i="17"/>
  <c r="C28" i="17"/>
  <c r="B19" i="17"/>
  <c r="B18" i="17"/>
  <c r="B17" i="17"/>
  <c r="D16" i="17"/>
  <c r="C16" i="17"/>
  <c r="B14" i="17"/>
  <c r="B9" i="17" s="1"/>
  <c r="B13" i="17"/>
  <c r="B12" i="17"/>
  <c r="D11" i="17"/>
  <c r="C11" i="17"/>
  <c r="D9" i="17"/>
  <c r="C9" i="17"/>
  <c r="D8" i="17"/>
  <c r="C8" i="17"/>
  <c r="D7" i="17"/>
  <c r="C7" i="17"/>
  <c r="B187" i="16"/>
  <c r="B186" i="16"/>
  <c r="B183" i="16"/>
  <c r="B182" i="16"/>
  <c r="D179" i="16"/>
  <c r="C179" i="16"/>
  <c r="D178" i="16"/>
  <c r="C178" i="16"/>
  <c r="B169" i="16"/>
  <c r="B168" i="16"/>
  <c r="B160" i="16" s="1"/>
  <c r="B165" i="16"/>
  <c r="B164" i="16"/>
  <c r="D161" i="16"/>
  <c r="C161" i="16"/>
  <c r="D160" i="16"/>
  <c r="C160" i="16"/>
  <c r="B151" i="16"/>
  <c r="B150" i="16"/>
  <c r="D148" i="16"/>
  <c r="C148" i="16"/>
  <c r="B140" i="16"/>
  <c r="B139" i="16"/>
  <c r="B136" i="16"/>
  <c r="B135" i="16"/>
  <c r="E132" i="16"/>
  <c r="D132" i="16"/>
  <c r="C132" i="16"/>
  <c r="E131" i="16"/>
  <c r="D131" i="16"/>
  <c r="C131" i="16"/>
  <c r="B122" i="16"/>
  <c r="B121" i="16"/>
  <c r="B118" i="16"/>
  <c r="B117" i="16"/>
  <c r="E114" i="16"/>
  <c r="D114" i="16"/>
  <c r="C114" i="16"/>
  <c r="E113" i="16"/>
  <c r="D113" i="16"/>
  <c r="C113" i="16"/>
  <c r="B104" i="16"/>
  <c r="B103" i="16"/>
  <c r="B102" i="16"/>
  <c r="D100" i="16"/>
  <c r="C100" i="16"/>
  <c r="B92" i="16"/>
  <c r="B91" i="16"/>
  <c r="B88" i="16"/>
  <c r="B87" i="16"/>
  <c r="B83" i="16" s="1"/>
  <c r="H84" i="16"/>
  <c r="G84" i="16"/>
  <c r="F84" i="16"/>
  <c r="E84" i="16"/>
  <c r="D84" i="16"/>
  <c r="C84" i="16"/>
  <c r="H83" i="16"/>
  <c r="G83" i="16"/>
  <c r="F83" i="16"/>
  <c r="E83" i="16"/>
  <c r="D83" i="16"/>
  <c r="C83" i="16"/>
  <c r="B74" i="16"/>
  <c r="B73" i="16"/>
  <c r="D71" i="16"/>
  <c r="C71" i="16"/>
  <c r="B63" i="16"/>
  <c r="B62" i="16"/>
  <c r="B59" i="16"/>
  <c r="B58" i="16"/>
  <c r="B54" i="16" s="1"/>
  <c r="H55" i="16"/>
  <c r="G55" i="16"/>
  <c r="F55" i="16"/>
  <c r="E55" i="16"/>
  <c r="D55" i="16"/>
  <c r="C55" i="16"/>
  <c r="H54" i="16"/>
  <c r="G54" i="16"/>
  <c r="F54" i="16"/>
  <c r="E54" i="16"/>
  <c r="D54" i="16"/>
  <c r="C54" i="16"/>
  <c r="B45" i="16"/>
  <c r="B44" i="16"/>
  <c r="D42" i="16"/>
  <c r="C42" i="16"/>
  <c r="B34" i="16"/>
  <c r="B33" i="16"/>
  <c r="B30" i="16"/>
  <c r="B29" i="16"/>
  <c r="E26" i="16"/>
  <c r="D26" i="16"/>
  <c r="C26" i="16"/>
  <c r="E25" i="16"/>
  <c r="D25" i="16"/>
  <c r="C25" i="16"/>
  <c r="B16" i="16"/>
  <c r="B15" i="16"/>
  <c r="B12" i="16"/>
  <c r="B8" i="16" s="1"/>
  <c r="B11" i="16"/>
  <c r="E8" i="16"/>
  <c r="D8" i="16"/>
  <c r="C8" i="16"/>
  <c r="E7" i="16"/>
  <c r="D7" i="16"/>
  <c r="C7" i="16"/>
  <c r="B106" i="15"/>
  <c r="B105" i="15"/>
  <c r="D103" i="15"/>
  <c r="C103" i="15"/>
  <c r="B95" i="15"/>
  <c r="B94" i="15"/>
  <c r="B93" i="15"/>
  <c r="B92" i="15"/>
  <c r="D90" i="15"/>
  <c r="C90" i="15"/>
  <c r="B82" i="15"/>
  <c r="B81" i="15"/>
  <c r="B80" i="15"/>
  <c r="B79" i="15"/>
  <c r="B78" i="15"/>
  <c r="D76" i="15"/>
  <c r="C76" i="15"/>
  <c r="B68" i="15"/>
  <c r="B67" i="15"/>
  <c r="B66" i="15"/>
  <c r="B65" i="15"/>
  <c r="B64" i="15"/>
  <c r="B63" i="15"/>
  <c r="B62" i="15"/>
  <c r="D60" i="15"/>
  <c r="C60" i="15"/>
  <c r="B52" i="15"/>
  <c r="B51" i="15"/>
  <c r="B50" i="15"/>
  <c r="D48" i="15"/>
  <c r="C48" i="15"/>
  <c r="B38" i="15"/>
  <c r="B37" i="15"/>
  <c r="B36" i="15"/>
  <c r="D35" i="15"/>
  <c r="C35" i="15"/>
  <c r="D30" i="15"/>
  <c r="C30" i="15"/>
  <c r="D25" i="15"/>
  <c r="C25" i="15"/>
  <c r="D23" i="15"/>
  <c r="C23" i="15"/>
  <c r="D22" i="15"/>
  <c r="C22" i="15"/>
  <c r="D21" i="15"/>
  <c r="C21" i="15"/>
  <c r="B10" i="15"/>
  <c r="B9" i="15"/>
  <c r="B8" i="15"/>
  <c r="D6" i="15"/>
  <c r="C6" i="15"/>
  <c r="B26" i="16" l="1"/>
  <c r="B71" i="16"/>
  <c r="B100" i="16"/>
  <c r="B179" i="16"/>
  <c r="B23" i="15"/>
  <c r="B103" i="15"/>
  <c r="C6" i="17"/>
  <c r="B7" i="17"/>
  <c r="B121" i="17"/>
  <c r="D6" i="17"/>
  <c r="B31" i="17"/>
  <c r="B27" i="17" s="1"/>
  <c r="B56" i="17"/>
  <c r="B175" i="17"/>
  <c r="B16" i="17"/>
  <c r="B8" i="17"/>
  <c r="B29" i="17"/>
  <c r="C51" i="17"/>
  <c r="C54" i="17"/>
  <c r="B90" i="17"/>
  <c r="D48" i="17"/>
  <c r="D54" i="17"/>
  <c r="D47" i="17" s="1"/>
  <c r="B25" i="15"/>
  <c r="B21" i="15"/>
  <c r="C20" i="15"/>
  <c r="B35" i="15"/>
  <c r="B135" i="15"/>
  <c r="D20" i="15"/>
  <c r="B76" i="15"/>
  <c r="B114" i="15"/>
  <c r="B6" i="15"/>
  <c r="B96" i="17"/>
  <c r="B88" i="17" s="1"/>
  <c r="B93" i="17"/>
  <c r="B48" i="17"/>
  <c r="B120" i="17"/>
  <c r="B55" i="17"/>
  <c r="B52" i="17"/>
  <c r="B73" i="17"/>
  <c r="B51" i="17" s="1"/>
  <c r="D88" i="17"/>
  <c r="B49" i="17"/>
  <c r="B11" i="17"/>
  <c r="C48" i="17"/>
  <c r="B113" i="16"/>
  <c r="B131" i="16"/>
  <c r="B84" i="16"/>
  <c r="B132" i="16"/>
  <c r="B55" i="16"/>
  <c r="B7" i="16"/>
  <c r="B42" i="16"/>
  <c r="B114" i="16"/>
  <c r="B148" i="16"/>
  <c r="B161" i="16"/>
  <c r="B178" i="16"/>
  <c r="C47" i="17"/>
  <c r="B65" i="17"/>
  <c r="B54" i="17" s="1"/>
  <c r="B28" i="17"/>
  <c r="B25" i="16"/>
  <c r="B48" i="15"/>
  <c r="B60" i="15"/>
  <c r="B90" i="15"/>
  <c r="B22" i="15"/>
  <c r="B30" i="15"/>
  <c r="B20" i="15" l="1"/>
  <c r="B47" i="17"/>
  <c r="B6" i="17"/>
  <c r="B84" i="14"/>
  <c r="B83" i="14"/>
  <c r="B82" i="14"/>
  <c r="B81" i="14"/>
  <c r="B80" i="14"/>
  <c r="B79" i="14"/>
  <c r="D78" i="14"/>
  <c r="C78" i="14"/>
  <c r="B76" i="14"/>
  <c r="B75" i="14"/>
  <c r="B74" i="14"/>
  <c r="B73" i="14"/>
  <c r="B72" i="14"/>
  <c r="B71" i="14"/>
  <c r="D70" i="14"/>
  <c r="C70" i="14"/>
  <c r="B68" i="14"/>
  <c r="B67" i="14"/>
  <c r="B66" i="14"/>
  <c r="B65" i="14"/>
  <c r="B64" i="14"/>
  <c r="B63" i="14"/>
  <c r="D62" i="14"/>
  <c r="C62" i="14"/>
  <c r="B52" i="14"/>
  <c r="B51" i="14"/>
  <c r="B50" i="14"/>
  <c r="B49" i="14"/>
  <c r="B48" i="14"/>
  <c r="B47" i="14"/>
  <c r="D46" i="14"/>
  <c r="C46" i="14"/>
  <c r="B44" i="14"/>
  <c r="B43" i="14"/>
  <c r="B42" i="14"/>
  <c r="B41" i="14"/>
  <c r="B40" i="14"/>
  <c r="B39" i="14"/>
  <c r="D38" i="14"/>
  <c r="C38" i="14"/>
  <c r="D36" i="14"/>
  <c r="C36" i="14"/>
  <c r="D35" i="14"/>
  <c r="C35" i="14"/>
  <c r="D34" i="14"/>
  <c r="C34" i="14"/>
  <c r="D33" i="14"/>
  <c r="C33" i="14"/>
  <c r="D32" i="14"/>
  <c r="C32" i="14"/>
  <c r="D31" i="14"/>
  <c r="C31" i="14"/>
  <c r="D30" i="14"/>
  <c r="C30" i="14"/>
  <c r="B22" i="14"/>
  <c r="B21" i="14"/>
  <c r="B20" i="14"/>
  <c r="D18" i="14"/>
  <c r="C18" i="14"/>
  <c r="B10" i="14"/>
  <c r="B9" i="14"/>
  <c r="B8" i="14"/>
  <c r="D6" i="14"/>
  <c r="C6" i="14"/>
  <c r="B30" i="14" l="1"/>
  <c r="B35" i="14"/>
  <c r="B78" i="14"/>
  <c r="B32" i="14"/>
  <c r="B46" i="14"/>
  <c r="B18" i="14"/>
  <c r="B33" i="14"/>
  <c r="B70" i="14"/>
  <c r="B36" i="14"/>
  <c r="B6" i="14"/>
  <c r="B31" i="14"/>
  <c r="B34" i="14"/>
  <c r="B38" i="14"/>
  <c r="B62" i="14"/>
  <c r="C60" i="14"/>
  <c r="D60" i="14"/>
  <c r="B60" i="14" l="1"/>
  <c r="V32" i="7"/>
  <c r="V31" i="7"/>
  <c r="V30" i="7"/>
  <c r="V29" i="7"/>
  <c r="V16" i="7"/>
  <c r="V17" i="7"/>
  <c r="V15" i="7"/>
  <c r="V23" i="7"/>
  <c r="V24" i="7"/>
  <c r="V25" i="7"/>
  <c r="V22" i="7"/>
  <c r="V18" i="7"/>
  <c r="V9" i="7"/>
  <c r="V10" i="7"/>
  <c r="V11" i="7"/>
  <c r="V8" i="7"/>
  <c r="V79" i="7"/>
  <c r="V86" i="7"/>
  <c r="V72" i="7"/>
  <c r="V36" i="7"/>
  <c r="V65" i="7"/>
  <c r="V57" i="7"/>
  <c r="V50" i="7"/>
  <c r="V43" i="7"/>
  <c r="B86" i="9"/>
  <c r="C86" i="9"/>
  <c r="D86" i="9"/>
  <c r="B56" i="9"/>
  <c r="C56" i="9"/>
  <c r="D56" i="9"/>
  <c r="B25" i="9"/>
  <c r="C25" i="9"/>
  <c r="D25" i="9"/>
  <c r="V28" i="7" l="1"/>
  <c r="V21" i="7"/>
  <c r="V14" i="7"/>
  <c r="V7" i="7"/>
  <c r="B26" i="8"/>
  <c r="C26" i="8"/>
  <c r="D26" i="8"/>
  <c r="E26" i="8"/>
  <c r="C85" i="9" l="1"/>
  <c r="B85" i="9"/>
  <c r="B55" i="9"/>
  <c r="D85" i="9"/>
  <c r="D55" i="9"/>
  <c r="C55" i="9"/>
  <c r="C24" i="9" l="1"/>
  <c r="D24" i="9"/>
  <c r="B24" i="9"/>
  <c r="B25" i="8" l="1"/>
  <c r="C25" i="8"/>
  <c r="D25" i="8"/>
  <c r="E25" i="8"/>
  <c r="B24" i="8"/>
  <c r="C24" i="8"/>
  <c r="D24" i="8"/>
  <c r="E24" i="8"/>
  <c r="E23" i="8"/>
  <c r="D23" i="8"/>
  <c r="C23" i="8"/>
  <c r="B23" i="8"/>
  <c r="C4" i="7" l="1"/>
  <c r="D4" i="7" s="1"/>
  <c r="E4" i="7" s="1"/>
  <c r="F4" i="7" s="1"/>
  <c r="G4" i="7" s="1"/>
  <c r="H4" i="7" s="1"/>
  <c r="I4" i="7" s="1"/>
  <c r="J4" i="7" s="1"/>
  <c r="K4" i="7" s="1"/>
  <c r="L4" i="7" s="1"/>
  <c r="M4" i="7" s="1"/>
  <c r="N4" i="7" s="1"/>
  <c r="O4" i="7" s="1"/>
  <c r="P4" i="7" s="1"/>
  <c r="Q4" i="7" s="1"/>
  <c r="R4" i="7" s="1"/>
</calcChain>
</file>

<file path=xl/sharedStrings.xml><?xml version="1.0" encoding="utf-8"?>
<sst xmlns="http://schemas.openxmlformats.org/spreadsheetml/2006/main" count="1342" uniqueCount="390">
  <si>
    <t>MALTA</t>
  </si>
  <si>
    <t>Total Vegetables</t>
  </si>
  <si>
    <t>Total Fruit</t>
  </si>
  <si>
    <t>Malta</t>
  </si>
  <si>
    <t>Gozo</t>
  </si>
  <si>
    <t>Cattle</t>
  </si>
  <si>
    <t>Swine</t>
  </si>
  <si>
    <t>Broilers</t>
  </si>
  <si>
    <t>Total Cattle</t>
  </si>
  <si>
    <t>Total Pigs</t>
  </si>
  <si>
    <t>Pigs</t>
  </si>
  <si>
    <t>Sheep</t>
  </si>
  <si>
    <t>Goats</t>
  </si>
  <si>
    <t>Cattle less than 1 year old</t>
  </si>
  <si>
    <t>Cattle between 1 and 2 years old</t>
  </si>
  <si>
    <t>Cattle over 2 years old</t>
  </si>
  <si>
    <t>Young pigs</t>
  </si>
  <si>
    <t>Fattening pigs</t>
  </si>
  <si>
    <t>Breeding boars</t>
  </si>
  <si>
    <t>Breeding sows</t>
  </si>
  <si>
    <t>Total pigs</t>
  </si>
  <si>
    <t>Lambs</t>
  </si>
  <si>
    <t>Ewe lambs</t>
  </si>
  <si>
    <t>Ewes</t>
  </si>
  <si>
    <t>Male sheep</t>
  </si>
  <si>
    <t>Total sheep</t>
  </si>
  <si>
    <t>Kids</t>
  </si>
  <si>
    <t>Goats mated for 1st time</t>
  </si>
  <si>
    <t>Goats that have already kidded</t>
  </si>
  <si>
    <t>Male Goats</t>
  </si>
  <si>
    <t>Total goats</t>
  </si>
  <si>
    <t>of which Dairy cows</t>
  </si>
  <si>
    <t>Number of heads</t>
  </si>
  <si>
    <t>Weight (tonnes)</t>
  </si>
  <si>
    <t>Table 2. Annual slaughtered livestock (in heads) at licensed slaughterhouses by type of livestock and region</t>
  </si>
  <si>
    <t>Table 3. Annual carcass weight of slaughtered livestock by type of meat and region</t>
  </si>
  <si>
    <t>Table 4. Annual producer value of slaughtered livestock by type of meat and region</t>
  </si>
  <si>
    <t>Table 5. Annual production of cow's milk by region</t>
  </si>
  <si>
    <t>Table 6. Number of livestock heads present on farms by animal type and category and region</t>
  </si>
  <si>
    <t>Type of Livestock</t>
  </si>
  <si>
    <t>Table 7. Annual sales of plant protection products in Malta</t>
  </si>
  <si>
    <t xml:space="preserve">Fungicides and bactericides </t>
  </si>
  <si>
    <t>Herbicides</t>
  </si>
  <si>
    <t xml:space="preserve">Insecticides and acaricides </t>
  </si>
  <si>
    <t>Molluscicides</t>
  </si>
  <si>
    <t>Other plant protection products</t>
  </si>
  <si>
    <t>c</t>
  </si>
  <si>
    <t>Notes:</t>
  </si>
  <si>
    <t>1. The data is presented in terms of active substances that were sold during the respective calendar year.</t>
  </si>
  <si>
    <t>Beef</t>
  </si>
  <si>
    <t>Pig meat</t>
  </si>
  <si>
    <t>Broiler meat</t>
  </si>
  <si>
    <t>-</t>
  </si>
  <si>
    <t>tonnes</t>
  </si>
  <si>
    <t>kilogrammes</t>
  </si>
  <si>
    <t>Go to list of tables.</t>
  </si>
  <si>
    <t>Table 1. Annual volume and wholesale value of fruit and vegetables sold through the main organised markets by type and region</t>
  </si>
  <si>
    <t>€ thousands</t>
  </si>
  <si>
    <t>Value (€ thousands)</t>
  </si>
  <si>
    <t>Source: Veterinary and Phytosanitary Regulation Department (VPRD), Environment, Agriculture and Fisheries NSO</t>
  </si>
  <si>
    <t>Source: Public abattoir; Private poultry slaughterhouses</t>
  </si>
  <si>
    <t>2. The data for 'Other plant protection products' is flagged as confidential 'c' in order to suppress the identification of the 2 or less data-providers.</t>
  </si>
  <si>
    <t>Area in hectares</t>
  </si>
  <si>
    <t>Production in tonnes</t>
  </si>
  <si>
    <t>UTILISED AGRICULTURAL AREA EXCLUDING KITCHEN GARDENS</t>
  </si>
  <si>
    <t>Arable land</t>
  </si>
  <si>
    <t>Permanent crops</t>
  </si>
  <si>
    <t>Cereals for the production of grain (including seed)</t>
  </si>
  <si>
    <t>C</t>
  </si>
  <si>
    <t xml:space="preserve">Wheat and spelt </t>
  </si>
  <si>
    <t>Common wheat and spelt</t>
  </si>
  <si>
    <t>Durum wheat</t>
  </si>
  <si>
    <t>Rye and winter cereal mixtures (maslin)</t>
  </si>
  <si>
    <t>Barley</t>
  </si>
  <si>
    <t>Oats and spring cereal mixtures (mixed grain other than maslin)</t>
  </si>
  <si>
    <t>Grain maize and corn-cob-mix</t>
  </si>
  <si>
    <t>Triticale</t>
  </si>
  <si>
    <t>Sorghum</t>
  </si>
  <si>
    <t>Rice</t>
  </si>
  <si>
    <t>Dry pulses and protein crops for the production of grain (including seed and mixtures of cereals and pulses)</t>
  </si>
  <si>
    <t>Field peas</t>
  </si>
  <si>
    <t>Broad and field beans</t>
  </si>
  <si>
    <t>Sweet lupins</t>
  </si>
  <si>
    <t>Lentils</t>
  </si>
  <si>
    <t>Chickpeas</t>
  </si>
  <si>
    <t>Root crops</t>
  </si>
  <si>
    <t>Potatoes (including seed potatoes)</t>
  </si>
  <si>
    <t>Sugar beet (excluding seed)</t>
  </si>
  <si>
    <t>Other root crops n.e.c.</t>
  </si>
  <si>
    <t>Industrial crops</t>
  </si>
  <si>
    <t>Oilseeds</t>
  </si>
  <si>
    <t>Rape and turnip rape seeds</t>
  </si>
  <si>
    <t>Sunflower seed</t>
  </si>
  <si>
    <t>Soya</t>
  </si>
  <si>
    <t>Fibre crops</t>
  </si>
  <si>
    <t xml:space="preserve">Tobacco </t>
  </si>
  <si>
    <t>Hops</t>
  </si>
  <si>
    <t>Aromatic, medicinal and culinary plants</t>
  </si>
  <si>
    <t>Plants harvested green from arable land</t>
  </si>
  <si>
    <t>Temporary grasses and grazings</t>
  </si>
  <si>
    <t>Leguminous plants harvested green</t>
  </si>
  <si>
    <t>Green maize</t>
  </si>
  <si>
    <t>Seeds and seedlings</t>
  </si>
  <si>
    <t>Fresh vegetables (including melons) and strawberries</t>
  </si>
  <si>
    <t>Fresh vegetables (including melons)</t>
  </si>
  <si>
    <t xml:space="preserve">Leafy and stalked vegetables (excluding brassicas) </t>
  </si>
  <si>
    <t xml:space="preserve">Vegetables cultivated for fruit (including melons) </t>
  </si>
  <si>
    <t>Tomatoes</t>
  </si>
  <si>
    <t xml:space="preserve">Root, tuber and bulb vegetables </t>
  </si>
  <si>
    <t>Carrots</t>
  </si>
  <si>
    <t>Onions</t>
  </si>
  <si>
    <t xml:space="preserve">Fresh pulses </t>
  </si>
  <si>
    <t>Strawberries</t>
  </si>
  <si>
    <t xml:space="preserve">Permanent crops for human consumption </t>
  </si>
  <si>
    <t>Fruits, berries and nuts (excluding citrus fruits, grapes and strawberries)</t>
  </si>
  <si>
    <t>Fruits from temperate climate zones</t>
  </si>
  <si>
    <t>Pome fruits</t>
  </si>
  <si>
    <t>Apples</t>
  </si>
  <si>
    <t>Pears</t>
  </si>
  <si>
    <t>Stone fruits</t>
  </si>
  <si>
    <t>Peaches</t>
  </si>
  <si>
    <t>Nectarines</t>
  </si>
  <si>
    <t>Apricots</t>
  </si>
  <si>
    <t>Cherries</t>
  </si>
  <si>
    <t>Plums</t>
  </si>
  <si>
    <t>Fruits from subtropical and tropical climate zones</t>
  </si>
  <si>
    <t xml:space="preserve">Berries (excluding strawberries) </t>
  </si>
  <si>
    <t>Nuts</t>
  </si>
  <si>
    <t xml:space="preserve">Citrus fruits </t>
  </si>
  <si>
    <t>Oranges</t>
  </si>
  <si>
    <t>Grapes</t>
  </si>
  <si>
    <t>Grapes for wines</t>
  </si>
  <si>
    <t>Olives</t>
  </si>
  <si>
    <t>CULTIVATED MUSHROOMS</t>
  </si>
  <si>
    <t>L</t>
  </si>
  <si>
    <t>UNDER CONVERSION AND FULLY CONVERTED</t>
  </si>
  <si>
    <t>UNDER CONVERSION</t>
  </si>
  <si>
    <t>FULLY CONVERTED</t>
  </si>
  <si>
    <t>Table 8. Certified organic crop area (under conversion and fully converted) and production from fully converted area.</t>
  </si>
  <si>
    <t>NATIONAL</t>
  </si>
  <si>
    <t>NUTS 3</t>
  </si>
  <si>
    <t>Gozo and 
Comino</t>
  </si>
  <si>
    <t>Total agricultural holdings</t>
  </si>
  <si>
    <t>of which:</t>
  </si>
  <si>
    <t>Sole-holder holdings</t>
  </si>
  <si>
    <t>Group or partnership</t>
  </si>
  <si>
    <t>Company</t>
  </si>
  <si>
    <t>Total sole-holder holdings</t>
  </si>
  <si>
    <t>Manager is the sole-holder</t>
  </si>
  <si>
    <t>Manager is a family member of sole-holder</t>
  </si>
  <si>
    <t>Manager is not a family member of sole-holder</t>
  </si>
  <si>
    <t>Total managers - by age group</t>
  </si>
  <si>
    <t>&lt;25</t>
  </si>
  <si>
    <t>25-34</t>
  </si>
  <si>
    <t>35-44</t>
  </si>
  <si>
    <t>45-54</t>
  </si>
  <si>
    <t>55-64</t>
  </si>
  <si>
    <t>65+</t>
  </si>
  <si>
    <t>Males - by age group</t>
  </si>
  <si>
    <t>Females - by age group</t>
  </si>
  <si>
    <t>Total managers</t>
  </si>
  <si>
    <t>Have practical training - by age group</t>
  </si>
  <si>
    <t>Have basic training - by age group</t>
  </si>
  <si>
    <t>Full agricultural training - by age group</t>
  </si>
  <si>
    <t>Total land declared (ha)</t>
  </si>
  <si>
    <t>Utilised agricultural area</t>
  </si>
  <si>
    <t>Unutilised agricultural area</t>
  </si>
  <si>
    <t>Owner-occupied</t>
  </si>
  <si>
    <t>Rented from Government</t>
  </si>
  <si>
    <t>Rented from private owners</t>
  </si>
  <si>
    <t>Utilised agricultural area (UAA)</t>
  </si>
  <si>
    <t>Total UAA (ha)</t>
  </si>
  <si>
    <t>Kitchen gardens</t>
  </si>
  <si>
    <t>Total arable land (ha)</t>
  </si>
  <si>
    <t>Forage</t>
  </si>
  <si>
    <t>Potatoes</t>
  </si>
  <si>
    <t>Outdoor vegetables</t>
  </si>
  <si>
    <t>Vegetables under greenhouse</t>
  </si>
  <si>
    <t>Outdoor flowers and ornamental plants</t>
  </si>
  <si>
    <t>Flowers and ornamental plants under greenhouse</t>
  </si>
  <si>
    <t>Fallow land</t>
  </si>
  <si>
    <t>Total permanent crops (ha)</t>
  </si>
  <si>
    <t>Fruit and berry plantations</t>
  </si>
  <si>
    <t>Citrus plantations</t>
  </si>
  <si>
    <t>Olive plantations</t>
  </si>
  <si>
    <t>Vineyards</t>
  </si>
  <si>
    <t>Nurseries</t>
  </si>
  <si>
    <t>Total vineyards (ha)</t>
  </si>
  <si>
    <t>Vines DOK</t>
  </si>
  <si>
    <t>Vines IGT</t>
  </si>
  <si>
    <t>Vines for table wine</t>
  </si>
  <si>
    <t>Vines for table grapes</t>
  </si>
  <si>
    <t>Total olive plantations (ha)</t>
  </si>
  <si>
    <t>Olives for olive oil</t>
  </si>
  <si>
    <t>Table olives</t>
  </si>
  <si>
    <t>Table 3.1. Cattle population and number of holdings by herd size and region (NUTS 3)</t>
  </si>
  <si>
    <t>Herd size: Number of cattle</t>
  </si>
  <si>
    <t>Total</t>
  </si>
  <si>
    <t>1 - 19</t>
  </si>
  <si>
    <t>20 - 99</t>
  </si>
  <si>
    <t>≥ 100</t>
  </si>
  <si>
    <t>Number of cattle</t>
  </si>
  <si>
    <t>Number of holdings</t>
  </si>
  <si>
    <t>Gozo and Comino</t>
  </si>
  <si>
    <t>Table 3.2. Dairy cows population and number of holdings by herd size and region (NUTS 3)</t>
  </si>
  <si>
    <t>Number of dairy cows</t>
  </si>
  <si>
    <t>Table 3.3. Sheep population by region (NUTS 3) and type</t>
  </si>
  <si>
    <t>Breeding female sheep</t>
  </si>
  <si>
    <t>Other sheep</t>
  </si>
  <si>
    <t>Table 3.4. Sheep population and number of holdings by herd size and region (NUTS 3)</t>
  </si>
  <si>
    <t>Herd size: Number of sheep</t>
  </si>
  <si>
    <t>1-4</t>
  </si>
  <si>
    <t>5-9</t>
  </si>
  <si>
    <t>10-19</t>
  </si>
  <si>
    <t>20-49</t>
  </si>
  <si>
    <t>50-99</t>
  </si>
  <si>
    <t>≥100</t>
  </si>
  <si>
    <t>Number of sheep</t>
  </si>
  <si>
    <t>Table 3.5. Goat population by region (NUTS 3) and type</t>
  </si>
  <si>
    <t>Breeding female goats</t>
  </si>
  <si>
    <t>Other goats</t>
  </si>
  <si>
    <t xml:space="preserve">Table 3.6. Goat population and number of holdings by herd size and region (NUTS 3) </t>
  </si>
  <si>
    <t>Herd size: Number of goats</t>
  </si>
  <si>
    <t>1 - 4</t>
  </si>
  <si>
    <t>5 - 9</t>
  </si>
  <si>
    <t>10 - 19</t>
  </si>
  <si>
    <t>20 - 49</t>
  </si>
  <si>
    <t>50 - 99</t>
  </si>
  <si>
    <t>Number of goats</t>
  </si>
  <si>
    <t>Table 3.7. Pig population by region (NUTS 3) and type</t>
  </si>
  <si>
    <t>Piglets &lt;20 kgs</t>
  </si>
  <si>
    <t>Other pigs</t>
  </si>
  <si>
    <t>Table 3.8. Pig population and number of holdings by herd size and region (NUTS 3)</t>
  </si>
  <si>
    <t>Herd size: Number of pigs</t>
  </si>
  <si>
    <t>1-19</t>
  </si>
  <si>
    <t>20-99</t>
  </si>
  <si>
    <t>Number of pigs</t>
  </si>
  <si>
    <t>Table 3.9. Breeding sows population and number of holdings by herd size and region (NUTS 3)</t>
  </si>
  <si>
    <t>Herd size: Number of breeding sows</t>
  </si>
  <si>
    <t>Number of breeding sows</t>
  </si>
  <si>
    <t>Table 3.10. Poultry population by region (NUTS 3) and type</t>
  </si>
  <si>
    <t>Total poultry</t>
  </si>
  <si>
    <t>Laying hens</t>
  </si>
  <si>
    <t>Table 3.11. Broilers population and number of holdings by size class and region (NUTS 3)</t>
  </si>
  <si>
    <t>Size class: Number of broilers</t>
  </si>
  <si>
    <t>1 - 999</t>
  </si>
  <si>
    <t>≥1,000</t>
  </si>
  <si>
    <t>Number of broilers</t>
  </si>
  <si>
    <t>Table 3.12. Laying hens population and number of holdings by size class and region (NUTS 3)</t>
  </si>
  <si>
    <t>Herd size: Number of laying hens</t>
  </si>
  <si>
    <t>Number of laying hens</t>
  </si>
  <si>
    <t>Table 4.1. Agricultural labour force by region (NUTS 3), sex and legal personality</t>
  </si>
  <si>
    <t>Total number of persons</t>
  </si>
  <si>
    <t>Males</t>
  </si>
  <si>
    <t>Females</t>
  </si>
  <si>
    <t>Table 4.2. Agricultural labour force by region (NUTS 3), sex and annual hours worked</t>
  </si>
  <si>
    <t>&lt;1,800</t>
  </si>
  <si>
    <t>≥1,800</t>
  </si>
  <si>
    <t>Note: In statistical terms, 1,800 hours is equivalent to one annual work unit.</t>
  </si>
  <si>
    <t xml:space="preserve">Table 4.3. Agricultural labour force by region (NUTS 3), sex and annual hours worked </t>
  </si>
  <si>
    <t>Group partnership</t>
  </si>
  <si>
    <t>Table 4.4. Agricultural labour force by region (NUTS 3), annual hours worked and age group</t>
  </si>
  <si>
    <t>Total number of persons - by age group</t>
  </si>
  <si>
    <t>&lt;1,800 hours - by age group</t>
  </si>
  <si>
    <t>≥1,800 hours - by age group</t>
  </si>
  <si>
    <t>Table 4.5. Agricultural labour force by region (NUTS 3), total annual hours worked and age group</t>
  </si>
  <si>
    <t>Total annual hours worked</t>
  </si>
  <si>
    <t>&lt;25 years</t>
  </si>
  <si>
    <t>Persons</t>
  </si>
  <si>
    <t>Annual hours worked</t>
  </si>
  <si>
    <t>25-34 years</t>
  </si>
  <si>
    <t>35-44 years</t>
  </si>
  <si>
    <t>45-54 years</t>
  </si>
  <si>
    <t>55-64 years</t>
  </si>
  <si>
    <t>65+ years</t>
  </si>
  <si>
    <t xml:space="preserve">Table 4.6. Agricultural labour force by region (NUTS 3) and total annual hours worked by legal personality </t>
  </si>
  <si>
    <t>Table 4.7. Agricultural holdings engaged in other gainful activities by region (NUTS 3) and type of other gainful activities</t>
  </si>
  <si>
    <t>Holdings engaged in other gainful activities</t>
  </si>
  <si>
    <t>Total other gainful activities</t>
  </si>
  <si>
    <t>Processing of farm products</t>
  </si>
  <si>
    <t>Production of renewable energy</t>
  </si>
  <si>
    <t>Agricultural contractual work (using production means of the holding)</t>
  </si>
  <si>
    <t>Non-agricultural contractual work (using production means of the holding)</t>
  </si>
  <si>
    <t>Tourism, accommodation, leisure and other activities not elsewhere classified</t>
  </si>
  <si>
    <t>Note: Agricultural holdings may have one or more other gainful activity.</t>
  </si>
  <si>
    <t>Table 4.8. Agricultural holdings that are coaching someone to take over the agricultural activity by region (NUTS 3)</t>
  </si>
  <si>
    <t>that are:</t>
  </si>
  <si>
    <t>Coaching someone to take over the activity</t>
  </si>
  <si>
    <t>Table 5.1. Tractors by region (NUTS 3) and measurement of horsepower</t>
  </si>
  <si>
    <t>Total tractors</t>
  </si>
  <si>
    <t>Measurement of horsepower</t>
  </si>
  <si>
    <t xml:space="preserve">&lt;50 </t>
  </si>
  <si>
    <t xml:space="preserve">≥50 - &lt; 80 </t>
  </si>
  <si>
    <t xml:space="preserve">≥80 - &lt; 100 </t>
  </si>
  <si>
    <t>Table 5.2. Agriculture holdings owning machinery by region (NUTS 3) and type</t>
  </si>
  <si>
    <t>Total holdings owning machinery</t>
  </si>
  <si>
    <t>Type</t>
  </si>
  <si>
    <t>Tillage machinery</t>
  </si>
  <si>
    <t>Seeders and planters</t>
  </si>
  <si>
    <t>Spreaders, pulverisators or sprayers for fertilisers</t>
  </si>
  <si>
    <t>Application equipment for plant protection product (PPP)</t>
  </si>
  <si>
    <t>Table 5.3. Agriculture holdings owning sprayers used to apply PPP by region (NUTS 3) and type</t>
  </si>
  <si>
    <t>Total holdings owning PPP equipped with low-risk nozzles</t>
  </si>
  <si>
    <t xml:space="preserve">All </t>
  </si>
  <si>
    <t>Some</t>
  </si>
  <si>
    <t>None</t>
  </si>
  <si>
    <t>Table 5.4. Agriculture holdings owning harvesters by region (NUTS 3) and type</t>
  </si>
  <si>
    <t>Total holdings owning harvesters</t>
  </si>
  <si>
    <t>Combine harvesters</t>
  </si>
  <si>
    <t>Mechanised harvesters</t>
  </si>
  <si>
    <t>Table 5.5. Agriculture holdings using machinery by region (NUTS 3) and type</t>
  </si>
  <si>
    <t>Total holdings using machinery</t>
  </si>
  <si>
    <t>Type of machinery used</t>
  </si>
  <si>
    <t>Tractors</t>
  </si>
  <si>
    <t>Application equipment for PPP and fertilizers</t>
  </si>
  <si>
    <t>Table 5.6. Agriculture holdings using precision farming by region (NUTS 3) and type</t>
  </si>
  <si>
    <t>Total holdings making use of precision farming</t>
  </si>
  <si>
    <t>Type of precision farming</t>
  </si>
  <si>
    <t>Robotics</t>
  </si>
  <si>
    <t>Equipment using GPS for plant protection products</t>
  </si>
  <si>
    <t>Band spraying for plant protection products</t>
  </si>
  <si>
    <t>Variable rate techniques for PPP and fertilisation</t>
  </si>
  <si>
    <t>Precision monitoring of crops</t>
  </si>
  <si>
    <t>Soil analysis</t>
  </si>
  <si>
    <t>Table 5.7. Agriculture holdings having equipment for the production of renewable energy by region (NUTS 3) and type</t>
  </si>
  <si>
    <t>Total holdings having equipment for the production of renewable energy</t>
  </si>
  <si>
    <t>Type of renewable energy</t>
  </si>
  <si>
    <t>Wind turbines</t>
  </si>
  <si>
    <t>Solar water heaters</t>
  </si>
  <si>
    <t>Photovoltaic panels</t>
  </si>
  <si>
    <t>Table 5.8. Agriculture holdings using machinery for livestock management by region (NUTS 3) and type</t>
  </si>
  <si>
    <t>Total holdings using machinery for livestock management</t>
  </si>
  <si>
    <t>Type of machinery</t>
  </si>
  <si>
    <t>Grinder-mixers for animal feeding</t>
  </si>
  <si>
    <t>Automatic feeding systems</t>
  </si>
  <si>
    <t>Automatic regulation of barn climate</t>
  </si>
  <si>
    <t>Milking robots</t>
  </si>
  <si>
    <t>1. The reference data for livestock statistics was set at 30 September 2023.</t>
  </si>
  <si>
    <t>1. The reference period of the agricultural labour force covered from 1 September 2022 to 31 August 2023.</t>
  </si>
  <si>
    <t>1. The reference period for crop cultivation and land use covered the period from 1 September 2022 to 31 August 2023.</t>
  </si>
  <si>
    <t>1. The reference date of the Integrated Farm Statistics was 30 September 2023.</t>
  </si>
  <si>
    <t>Total irrigated area (ha)</t>
  </si>
  <si>
    <t>Vegetables under greenhouses</t>
  </si>
  <si>
    <t>Outdoor flowers</t>
  </si>
  <si>
    <t>Flowers under greenhouses</t>
  </si>
  <si>
    <t>Reservoir</t>
  </si>
  <si>
    <t>Water network</t>
  </si>
  <si>
    <t>Water bowser</t>
  </si>
  <si>
    <t>New water</t>
  </si>
  <si>
    <t>Table 1.1. Agricultural holdings by region (NUTS 3) and legal personality</t>
  </si>
  <si>
    <t>Integrated Farm Statistics (IFS) 2023 - 1. Agricultural Holdings</t>
  </si>
  <si>
    <t>Integrated Farm Statistics (IFS) 2023 - 2. Utilised Agricultural Area (UAA)</t>
  </si>
  <si>
    <t>Integrated Farm Statistics (IFS) 2023 - 3. Livestock</t>
  </si>
  <si>
    <t>Integrated Farm Statistics (IFS) 2023 - 4. Labour Force</t>
  </si>
  <si>
    <t>Integrated Farm Statistics (IFS) 2023 - 5. Machinery and Equipment</t>
  </si>
  <si>
    <t>Holdings receiving subsidies</t>
  </si>
  <si>
    <t>Investment in physical assets</t>
  </si>
  <si>
    <t>Business start-up support for young farmers</t>
  </si>
  <si>
    <t>Agri-environment-climate</t>
  </si>
  <si>
    <t>Organic farming</t>
  </si>
  <si>
    <t>Payments to areas facing natural or other specific constraints</t>
  </si>
  <si>
    <t>Table 1.2. Sole-holder agricultural holdings by region (NUTS 3) and type of management</t>
  </si>
  <si>
    <t>Table 1.3. Managers of agricultural holdings by region (NUTS 3), sex and age group</t>
  </si>
  <si>
    <t>Table 1.4. Managers of agricultural holdings by region (NUTS 3) and agricultural training</t>
  </si>
  <si>
    <t xml:space="preserve">Table 1.5. Agricultural holdings receiving rural development subsidies by region (NUTS 3) and type of subsidy </t>
  </si>
  <si>
    <t>Table 2.1. Agricultural land by region (NUTS 3) and type of land</t>
  </si>
  <si>
    <t>Table 2.2. Agricultural land by region (NUTS 3) and type of tenure</t>
  </si>
  <si>
    <t>Table 2.3. Utilised agricultural land area (UAA) by region (NUTS 3) and type</t>
  </si>
  <si>
    <t>Table 2.4. Arable land by region (NUTS 3) and type</t>
  </si>
  <si>
    <t>Table 2.5. Permanent crops by region (NUTS 3) and type</t>
  </si>
  <si>
    <t>Table 2.6. Vineyards by region (NUTS 3) and type</t>
  </si>
  <si>
    <t>Table 2.7. Olive plantations by region (NUTS 3) and type</t>
  </si>
  <si>
    <t>Table 2.8. Irrigated land by region (NUTS 3) and type of crop</t>
  </si>
  <si>
    <t>Table 2.9. Irrigated area by region (NUTS 3) and the main irrigation source</t>
  </si>
  <si>
    <t>Notes: Subsidies refer to the calendar years 2021 to 2023. Data has been received through the Argricultural and Rural Payment Agency (ARPA)</t>
  </si>
  <si>
    <t>1. The reference data for the machinery and equipment was set at 30 September 2023.</t>
  </si>
  <si>
    <t>2. The data collected is as declared by the farmer in the survey.</t>
  </si>
  <si>
    <t>2. The livestock data was obtained through the National Livestock Database compiled by the Animal Health and Welfare Department within the Ministry for Agriculture, Fisheries and Animal rights.</t>
  </si>
  <si>
    <t>L - Missing value; data exist but were not collected</t>
  </si>
  <si>
    <t>C -  Confidential data - less than 3 producers</t>
  </si>
  <si>
    <t>Source: Malta Competition and Consumer Affairs Authority (MCCAA), Agriculture Directorate (AD)</t>
  </si>
  <si>
    <t>1. Description of flags: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</si>
  <si>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other land mainly consists of infertile land</t>
    </r>
  </si>
  <si>
    <r>
      <t>Other land</t>
    </r>
    <r>
      <rPr>
        <vertAlign val="superscript"/>
        <sz val="10"/>
        <rFont val="Arial"/>
        <family val="2"/>
      </rPr>
      <t>1</t>
    </r>
  </si>
  <si>
    <r>
      <t>Borehole/</t>
    </r>
    <r>
      <rPr>
        <i/>
        <sz val="10"/>
        <rFont val="Arial"/>
        <family val="2"/>
      </rPr>
      <t>Spiera</t>
    </r>
  </si>
  <si>
    <t>List of Tables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</si>
  <si>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Agricultural holdings may have benefited from one or more type of subsidy.</t>
    </r>
  </si>
  <si>
    <r>
      <t xml:space="preserve">Total responses </t>
    </r>
    <r>
      <rPr>
        <b/>
        <vertAlign val="superscript"/>
        <sz val="10"/>
        <color rgb="FF1E526E"/>
        <rFont val="Arial"/>
        <family val="2"/>
      </rPr>
      <t>1</t>
    </r>
  </si>
  <si>
    <r>
      <t>Other land</t>
    </r>
    <r>
      <rPr>
        <b/>
        <vertAlign val="superscript"/>
        <sz val="10"/>
        <color rgb="FF1E526E"/>
        <rFont val="Arial"/>
        <family val="2"/>
      </rPr>
      <t>1</t>
    </r>
  </si>
  <si>
    <t>1. Livestock data for 2025 is provisional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</si>
</sst>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* #,##0_-;\-* #,##0_-;_-* &quot;-&quot;??_-;_-@_-"/>
    <numFmt numFmtId="165" formatCode="General_)"/>
    <numFmt numFmtId="166" formatCode="#,##0.0"/>
    <numFmt numFmtId="167" formatCode="#,##0__"/>
    <numFmt numFmtId="168" formatCode="#,##0\ \ \ "/>
    <numFmt numFmtId="169" formatCode="\ \ @"/>
    <numFmt numFmtId="170" formatCode="\ \ \ \ \ @"/>
    <numFmt numFmtId="171" formatCode="#,##0\ \ "/>
    <numFmt numFmtId="172" formatCode="0.0"/>
    <numFmt numFmtId="173" formatCode="0.0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Segoe UI"/>
      <family val="2"/>
    </font>
    <font>
      <sz val="9"/>
      <color theme="1"/>
      <name val="Calibri"/>
      <family val="2"/>
      <scheme val="minor"/>
    </font>
    <font>
      <sz val="9"/>
      <color theme="1"/>
      <name val="Segoe UI"/>
      <family val="2"/>
    </font>
    <font>
      <sz val="8"/>
      <color theme="1"/>
      <name val="Segoe UI"/>
      <family val="2"/>
    </font>
    <font>
      <sz val="14"/>
      <color theme="1"/>
      <name val="Segoe UI"/>
      <family val="2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414141"/>
      <name val="Arial"/>
      <family val="2"/>
    </font>
    <font>
      <vertAlign val="superscript"/>
      <sz val="8"/>
      <name val="Arial"/>
      <family val="2"/>
    </font>
    <font>
      <b/>
      <sz val="10"/>
      <color indexed="8"/>
      <name val="Arial"/>
      <family val="2"/>
    </font>
    <font>
      <u/>
      <sz val="10"/>
      <color theme="10"/>
      <name val="Arial"/>
      <family val="2"/>
    </font>
    <font>
      <i/>
      <sz val="10"/>
      <name val="Arial"/>
      <family val="2"/>
    </font>
    <font>
      <sz val="10"/>
      <color rgb="FF646464"/>
      <name val="Arial"/>
      <family val="2"/>
    </font>
    <font>
      <b/>
      <sz val="10"/>
      <color rgb="FF646464"/>
      <name val="Arial"/>
      <family val="2"/>
    </font>
    <font>
      <vertAlign val="superscript"/>
      <sz val="10"/>
      <name val="Arial"/>
      <family val="2"/>
    </font>
    <font>
      <b/>
      <sz val="10"/>
      <color rgb="FF1E526E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vertAlign val="superscript"/>
      <sz val="10"/>
      <color rgb="FF1E526E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E526E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14993743705557422"/>
      </left>
      <right/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6464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51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  <xf numFmtId="0" fontId="2" fillId="0" borderId="0"/>
    <xf numFmtId="165" fontId="5" fillId="0" borderId="3" applyFill="0" applyBorder="0">
      <alignment horizontal="left" vertical="center"/>
    </xf>
    <xf numFmtId="165" fontId="5" fillId="0" borderId="1" applyFill="0" applyBorder="0">
      <alignment horizontal="center" vertical="center"/>
    </xf>
    <xf numFmtId="166" fontId="5" fillId="0" borderId="2" applyFill="0" applyBorder="0">
      <alignment horizontal="center"/>
      <protection locked="0"/>
    </xf>
    <xf numFmtId="165" fontId="3" fillId="0" borderId="0" applyNumberFormat="0" applyFill="0" applyBorder="0">
      <alignment horizontal="left" vertical="center" wrapText="1"/>
    </xf>
    <xf numFmtId="165" fontId="5" fillId="0" borderId="0" applyNumberFormat="0" applyFill="0" applyBorder="0">
      <alignment horizontal="left" vertical="center" wrapText="1" indent="1"/>
    </xf>
    <xf numFmtId="165" fontId="5" fillId="0" borderId="0" applyNumberFormat="0" applyFill="0" applyBorder="0">
      <alignment horizontal="left" vertical="center" wrapText="1" indent="2"/>
    </xf>
    <xf numFmtId="165" fontId="5" fillId="0" borderId="0" applyNumberFormat="0" applyFill="0" applyBorder="0">
      <alignment horizontal="left" vertical="center" wrapText="1" indent="3"/>
    </xf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0"/>
    <xf numFmtId="0" fontId="2" fillId="0" borderId="0" applyFill="0"/>
    <xf numFmtId="0" fontId="6" fillId="0" borderId="0" applyFill="0"/>
    <xf numFmtId="0" fontId="2" fillId="0" borderId="0" applyFill="0"/>
    <xf numFmtId="43" fontId="1" fillId="0" borderId="0" applyFont="0" applyFill="0" applyBorder="0" applyAlignment="0" applyProtection="0"/>
    <xf numFmtId="0" fontId="2" fillId="0" borderId="0" applyFill="0"/>
    <xf numFmtId="0" fontId="7" fillId="0" borderId="0"/>
    <xf numFmtId="0" fontId="9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0" fillId="0" borderId="5">
      <alignment horizontal="centerContinuous" vertical="center" wrapText="1"/>
    </xf>
    <xf numFmtId="0" fontId="10" fillId="0" borderId="6">
      <alignment vertical="center"/>
    </xf>
    <xf numFmtId="2" fontId="11" fillId="2" borderId="7">
      <alignment vertical="center"/>
      <protection locked="0"/>
    </xf>
    <xf numFmtId="0" fontId="12" fillId="0" borderId="8">
      <alignment vertical="center"/>
    </xf>
    <xf numFmtId="0" fontId="11" fillId="3" borderId="8">
      <alignment vertical="center"/>
      <protection locked="0"/>
    </xf>
    <xf numFmtId="0" fontId="13" fillId="4" borderId="8">
      <alignment horizontal="center" vertical="center"/>
      <protection locked="0"/>
    </xf>
    <xf numFmtId="0" fontId="11" fillId="5" borderId="8">
      <alignment vertical="center"/>
      <protection locked="0"/>
    </xf>
    <xf numFmtId="0" fontId="14" fillId="0" borderId="9">
      <alignment vertical="center"/>
    </xf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</cellStyleXfs>
  <cellXfs count="290">
    <xf numFmtId="0" fontId="0" fillId="0" borderId="0" xfId="0"/>
    <xf numFmtId="1" fontId="8" fillId="0" borderId="0" xfId="4" applyNumberFormat="1" applyFont="1" applyAlignment="1">
      <alignment horizontal="right" vertical="center"/>
    </xf>
    <xf numFmtId="1" fontId="8" fillId="0" borderId="0" xfId="2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/>
    <xf numFmtId="164" fontId="16" fillId="0" borderId="0" xfId="1" applyNumberFormat="1" applyFont="1"/>
    <xf numFmtId="0" fontId="16" fillId="0" borderId="0" xfId="0" applyFont="1"/>
    <xf numFmtId="0" fontId="17" fillId="0" borderId="0" xfId="0" applyFont="1"/>
    <xf numFmtId="164" fontId="16" fillId="0" borderId="2" xfId="1" applyNumberFormat="1" applyFont="1" applyBorder="1"/>
    <xf numFmtId="164" fontId="16" fillId="0" borderId="0" xfId="1" applyNumberFormat="1" applyFont="1" applyBorder="1"/>
    <xf numFmtId="0" fontId="16" fillId="0" borderId="0" xfId="0" applyFont="1" applyAlignment="1">
      <alignment horizontal="left" indent="2"/>
    </xf>
    <xf numFmtId="0" fontId="2" fillId="0" borderId="0" xfId="0" applyFont="1" applyAlignment="1">
      <alignment horizontal="left" indent="2"/>
    </xf>
    <xf numFmtId="0" fontId="5" fillId="0" borderId="0" xfId="0" applyFont="1" applyAlignment="1">
      <alignment horizontal="left"/>
    </xf>
    <xf numFmtId="0" fontId="2" fillId="0" borderId="0" xfId="0" applyFont="1"/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6" borderId="0" xfId="32" applyFont="1" applyFill="1" applyBorder="1" applyAlignment="1">
      <alignment horizontal="center" vertical="center"/>
    </xf>
    <xf numFmtId="2" fontId="16" fillId="6" borderId="0" xfId="33" applyFont="1" applyFill="1" applyBorder="1">
      <alignment vertical="center"/>
      <protection locked="0"/>
    </xf>
    <xf numFmtId="2" fontId="16" fillId="0" borderId="0" xfId="33" applyFont="1" applyFill="1" applyBorder="1">
      <alignment vertical="center"/>
      <protection locked="0"/>
    </xf>
    <xf numFmtId="0" fontId="16" fillId="0" borderId="0" xfId="35" applyFont="1" applyFill="1" applyBorder="1">
      <alignment vertical="center"/>
      <protection locked="0"/>
    </xf>
    <xf numFmtId="0" fontId="16" fillId="0" borderId="0" xfId="34" applyFont="1" applyBorder="1" applyAlignment="1">
      <alignment horizontal="left" vertical="center" indent="2"/>
    </xf>
    <xf numFmtId="0" fontId="17" fillId="0" borderId="0" xfId="34" applyFont="1" applyBorder="1">
      <alignment vertical="center"/>
    </xf>
    <xf numFmtId="0" fontId="16" fillId="0" borderId="0" xfId="34" applyFont="1" applyBorder="1" applyAlignment="1">
      <alignment horizontal="left" vertical="center"/>
    </xf>
    <xf numFmtId="0" fontId="16" fillId="0" borderId="0" xfId="34" applyFont="1" applyBorder="1" applyAlignment="1">
      <alignment horizontal="left" vertical="center" indent="1"/>
    </xf>
    <xf numFmtId="0" fontId="16" fillId="0" borderId="0" xfId="34" applyFont="1" applyBorder="1" applyAlignment="1">
      <alignment horizontal="left" vertical="center" indent="3"/>
    </xf>
    <xf numFmtId="0" fontId="16" fillId="0" borderId="0" xfId="34" applyFont="1" applyBorder="1" applyAlignment="1">
      <alignment horizontal="left" vertical="center" indent="4"/>
    </xf>
    <xf numFmtId="0" fontId="16" fillId="0" borderId="0" xfId="34" applyFont="1" applyBorder="1">
      <alignment vertical="center"/>
    </xf>
    <xf numFmtId="0" fontId="16" fillId="0" borderId="0" xfId="34" applyFont="1" applyBorder="1" applyAlignment="1">
      <alignment horizontal="left" vertical="center" indent="5"/>
    </xf>
    <xf numFmtId="0" fontId="16" fillId="0" borderId="0" xfId="0" applyFont="1" applyAlignment="1">
      <alignment horizontal="left" indent="4"/>
    </xf>
    <xf numFmtId="0" fontId="20" fillId="0" borderId="0" xfId="0" quotePrefix="1" applyFont="1" applyAlignment="1">
      <alignment vertical="center"/>
    </xf>
    <xf numFmtId="0" fontId="20" fillId="0" borderId="0" xfId="0" quotePrefix="1" applyFont="1" applyAlignment="1">
      <alignment horizontal="left"/>
    </xf>
    <xf numFmtId="0" fontId="20" fillId="0" borderId="0" xfId="0" quotePrefix="1" applyFont="1" applyAlignment="1">
      <alignment horizontal="right"/>
    </xf>
    <xf numFmtId="164" fontId="16" fillId="0" borderId="2" xfId="24" applyNumberFormat="1" applyFont="1" applyBorder="1"/>
    <xf numFmtId="164" fontId="16" fillId="0" borderId="0" xfId="24" applyNumberFormat="1" applyFont="1" applyBorder="1"/>
    <xf numFmtId="164" fontId="16" fillId="0" borderId="0" xfId="24" applyNumberFormat="1" applyFont="1" applyBorder="1" applyAlignment="1">
      <alignment horizontal="right"/>
    </xf>
    <xf numFmtId="0" fontId="17" fillId="0" borderId="0" xfId="0" applyFont="1" applyAlignment="1">
      <alignment vertical="center"/>
    </xf>
    <xf numFmtId="0" fontId="16" fillId="0" borderId="2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indent="2"/>
    </xf>
    <xf numFmtId="0" fontId="16" fillId="0" borderId="0" xfId="0" applyFont="1" applyAlignment="1">
      <alignment horizontal="left" indent="3"/>
    </xf>
    <xf numFmtId="164" fontId="16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indent="6"/>
    </xf>
    <xf numFmtId="0" fontId="16" fillId="0" borderId="0" xfId="0" applyFont="1" applyAlignment="1">
      <alignment vertical="center"/>
    </xf>
    <xf numFmtId="1" fontId="2" fillId="0" borderId="0" xfId="4" applyNumberFormat="1" applyAlignment="1">
      <alignment horizontal="right" vertical="center"/>
    </xf>
    <xf numFmtId="1" fontId="2" fillId="0" borderId="0" xfId="2" applyNumberFormat="1" applyAlignment="1">
      <alignment horizontal="right" vertical="center"/>
    </xf>
    <xf numFmtId="0" fontId="16" fillId="0" borderId="2" xfId="0" applyFont="1" applyBorder="1"/>
    <xf numFmtId="0" fontId="16" fillId="0" borderId="2" xfId="0" applyFont="1" applyBorder="1" applyAlignment="1">
      <alignment horizontal="left" indent="1"/>
    </xf>
    <xf numFmtId="0" fontId="16" fillId="0" borderId="0" xfId="0" applyFont="1" applyAlignment="1">
      <alignment horizontal="left" indent="1"/>
    </xf>
    <xf numFmtId="164" fontId="16" fillId="0" borderId="0" xfId="13" applyNumberFormat="1" applyFont="1" applyAlignment="1">
      <alignment horizontal="left" vertical="center"/>
    </xf>
    <xf numFmtId="164" fontId="16" fillId="0" borderId="0" xfId="13" applyNumberFormat="1" applyFont="1" applyBorder="1" applyAlignment="1">
      <alignment horizontal="left" vertical="center"/>
    </xf>
    <xf numFmtId="164" fontId="16" fillId="0" borderId="2" xfId="20" applyNumberFormat="1" applyFont="1" applyBorder="1" applyAlignment="1">
      <alignment horizontal="left" vertical="center"/>
    </xf>
    <xf numFmtId="164" fontId="16" fillId="0" borderId="0" xfId="20" applyNumberFormat="1" applyFont="1" applyAlignment="1">
      <alignment horizontal="left" vertical="center"/>
    </xf>
    <xf numFmtId="164" fontId="16" fillId="0" borderId="0" xfId="20" applyNumberFormat="1" applyFont="1" applyBorder="1" applyAlignment="1">
      <alignment horizontal="left" vertical="center"/>
    </xf>
    <xf numFmtId="164" fontId="2" fillId="0" borderId="0" xfId="20" applyNumberFormat="1" applyFont="1" applyBorder="1" applyAlignment="1">
      <alignment vertical="center"/>
    </xf>
    <xf numFmtId="0" fontId="16" fillId="0" borderId="0" xfId="0" applyFont="1" applyAlignment="1">
      <alignment horizontal="left" indent="5"/>
    </xf>
    <xf numFmtId="164" fontId="16" fillId="0" borderId="0" xfId="20" applyNumberFormat="1" applyFont="1" applyBorder="1" applyAlignment="1">
      <alignment vertical="center"/>
    </xf>
    <xf numFmtId="164" fontId="16" fillId="0" borderId="2" xfId="13" applyNumberFormat="1" applyFont="1" applyBorder="1" applyAlignment="1">
      <alignment horizontal="left" vertical="center"/>
    </xf>
    <xf numFmtId="164" fontId="2" fillId="0" borderId="0" xfId="13" applyNumberFormat="1" applyFont="1" applyBorder="1" applyAlignment="1">
      <alignment vertical="center"/>
    </xf>
    <xf numFmtId="164" fontId="16" fillId="0" borderId="0" xfId="13" applyNumberFormat="1" applyFont="1" applyBorder="1" applyAlignment="1">
      <alignment vertical="center"/>
    </xf>
    <xf numFmtId="164" fontId="16" fillId="0" borderId="2" xfId="1" applyNumberFormat="1" applyFont="1" applyBorder="1" applyAlignment="1">
      <alignment horizontal="left" indent="1"/>
    </xf>
    <xf numFmtId="164" fontId="16" fillId="0" borderId="0" xfId="1" applyNumberFormat="1" applyFont="1" applyBorder="1" applyAlignment="1">
      <alignment horizontal="left" indent="1"/>
    </xf>
    <xf numFmtId="1" fontId="2" fillId="0" borderId="2" xfId="2" applyNumberFormat="1" applyBorder="1" applyAlignment="1">
      <alignment horizontal="right"/>
    </xf>
    <xf numFmtId="1" fontId="2" fillId="0" borderId="0" xfId="2" applyNumberFormat="1" applyAlignment="1">
      <alignment horizontal="right"/>
    </xf>
    <xf numFmtId="1" fontId="2" fillId="0" borderId="2" xfId="4" applyNumberFormat="1" applyBorder="1" applyAlignment="1">
      <alignment horizontal="right"/>
    </xf>
    <xf numFmtId="1" fontId="2" fillId="0" borderId="0" xfId="4" applyNumberFormat="1" applyAlignment="1">
      <alignment horizontal="right"/>
    </xf>
    <xf numFmtId="164" fontId="16" fillId="0" borderId="2" xfId="13" applyNumberFormat="1" applyFont="1" applyBorder="1" applyAlignment="1">
      <alignment horizontal="left" indent="1"/>
    </xf>
    <xf numFmtId="164" fontId="16" fillId="0" borderId="0" xfId="13" applyNumberFormat="1" applyFont="1" applyBorder="1" applyAlignment="1">
      <alignment horizontal="left" indent="1"/>
    </xf>
    <xf numFmtId="164" fontId="2" fillId="0" borderId="0" xfId="13" applyNumberFormat="1" applyFont="1" applyFill="1" applyBorder="1" applyAlignment="1"/>
    <xf numFmtId="164" fontId="16" fillId="0" borderId="0" xfId="13" applyNumberFormat="1" applyFont="1" applyBorder="1" applyAlignment="1"/>
    <xf numFmtId="43" fontId="16" fillId="0" borderId="0" xfId="0" applyNumberFormat="1" applyFont="1"/>
    <xf numFmtId="164" fontId="16" fillId="0" borderId="4" xfId="1" applyNumberFormat="1" applyFont="1" applyBorder="1"/>
    <xf numFmtId="164" fontId="16" fillId="0" borderId="2" xfId="1" applyNumberFormat="1" applyFont="1" applyBorder="1" applyAlignment="1">
      <alignment horizontal="right"/>
    </xf>
    <xf numFmtId="164" fontId="16" fillId="0" borderId="0" xfId="1" applyNumberFormat="1" applyFont="1" applyBorder="1" applyAlignment="1">
      <alignment horizontal="right"/>
    </xf>
    <xf numFmtId="164" fontId="16" fillId="0" borderId="0" xfId="0" applyNumberFormat="1" applyFont="1"/>
    <xf numFmtId="164" fontId="16" fillId="0" borderId="0" xfId="1" applyNumberFormat="1" applyFont="1" applyFill="1" applyBorder="1"/>
    <xf numFmtId="164" fontId="16" fillId="0" borderId="0" xfId="1" applyNumberFormat="1" applyFont="1" applyFill="1"/>
    <xf numFmtId="0" fontId="21" fillId="0" borderId="0" xfId="23" applyFont="1" applyAlignment="1">
      <alignment horizontal="left" vertical="center"/>
    </xf>
    <xf numFmtId="0" fontId="8" fillId="0" borderId="11" xfId="39" applyFont="1" applyBorder="1" applyAlignment="1">
      <alignment horizontal="left" vertical="center" wrapText="1" indent="1"/>
    </xf>
    <xf numFmtId="0" fontId="8" fillId="0" borderId="11" xfId="39" applyFont="1" applyBorder="1" applyAlignment="1">
      <alignment horizontal="right" vertical="center" wrapText="1" indent="1"/>
    </xf>
    <xf numFmtId="0" fontId="8" fillId="0" borderId="11" xfId="39" applyFont="1" applyBorder="1" applyAlignment="1">
      <alignment horizontal="center" vertical="center" wrapText="1"/>
    </xf>
    <xf numFmtId="0" fontId="8" fillId="0" borderId="0" xfId="39" applyFont="1" applyAlignment="1">
      <alignment horizontal="left" vertical="center" wrapText="1"/>
    </xf>
    <xf numFmtId="0" fontId="8" fillId="0" borderId="0" xfId="39" applyFont="1" applyAlignment="1">
      <alignment horizontal="center" vertical="center" wrapText="1"/>
    </xf>
    <xf numFmtId="3" fontId="8" fillId="0" borderId="0" xfId="50" applyNumberFormat="1" applyFont="1" applyFill="1" applyBorder="1" applyAlignment="1">
      <alignment horizontal="right" vertical="center" indent="1"/>
    </xf>
    <xf numFmtId="3" fontId="8" fillId="0" borderId="0" xfId="39" applyNumberFormat="1" applyFont="1" applyAlignment="1">
      <alignment horizontal="right" vertical="center" wrapText="1" indent="1"/>
    </xf>
    <xf numFmtId="3" fontId="2" fillId="0" borderId="0" xfId="50" applyNumberFormat="1" applyFont="1" applyFill="1" applyBorder="1" applyAlignment="1">
      <alignment horizontal="right" vertical="center" indent="1"/>
    </xf>
    <xf numFmtId="3" fontId="2" fillId="0" borderId="0" xfId="44" applyNumberFormat="1" applyFont="1" applyFill="1" applyBorder="1" applyAlignment="1">
      <alignment horizontal="right" vertical="center" indent="1"/>
    </xf>
    <xf numFmtId="0" fontId="2" fillId="0" borderId="10" xfId="0" applyFont="1" applyBorder="1" applyAlignment="1">
      <alignment horizontal="left" indent="1"/>
    </xf>
    <xf numFmtId="0" fontId="2" fillId="0" borderId="10" xfId="0" applyFont="1" applyBorder="1"/>
    <xf numFmtId="167" fontId="8" fillId="0" borderId="0" xfId="50" applyNumberFormat="1" applyFont="1" applyFill="1" applyBorder="1" applyAlignment="1">
      <alignment vertical="center"/>
    </xf>
    <xf numFmtId="0" fontId="2" fillId="0" borderId="0" xfId="0" applyFont="1" applyAlignment="1">
      <alignment horizontal="left" indent="1"/>
    </xf>
    <xf numFmtId="167" fontId="2" fillId="0" borderId="0" xfId="50" applyNumberFormat="1" applyFont="1" applyFill="1" applyBorder="1" applyAlignment="1">
      <alignment vertical="center"/>
    </xf>
    <xf numFmtId="3" fontId="8" fillId="0" borderId="0" xfId="47" applyNumberFormat="1" applyFont="1" applyFill="1" applyBorder="1" applyAlignment="1">
      <alignment horizontal="right" vertical="center" indent="1"/>
    </xf>
    <xf numFmtId="0" fontId="2" fillId="0" borderId="12" xfId="0" applyFont="1" applyBorder="1" applyAlignment="1">
      <alignment horizontal="left" indent="1"/>
    </xf>
    <xf numFmtId="0" fontId="2" fillId="0" borderId="12" xfId="0" applyFont="1" applyBorder="1"/>
    <xf numFmtId="0" fontId="2" fillId="0" borderId="0" xfId="39" applyAlignment="1">
      <alignment wrapText="1"/>
    </xf>
    <xf numFmtId="0" fontId="2" fillId="0" borderId="0" xfId="39" applyAlignment="1">
      <alignment horizontal="right" wrapText="1" indent="1"/>
    </xf>
    <xf numFmtId="3" fontId="8" fillId="0" borderId="0" xfId="20" applyNumberFormat="1" applyFont="1" applyFill="1" applyBorder="1" applyAlignment="1">
      <alignment horizontal="right" vertical="center" indent="1"/>
    </xf>
    <xf numFmtId="0" fontId="2" fillId="0" borderId="0" xfId="0" applyFont="1" applyAlignment="1">
      <alignment horizontal="left" indent="3"/>
    </xf>
    <xf numFmtId="3" fontId="2" fillId="0" borderId="0" xfId="20" applyNumberFormat="1" applyFont="1" applyFill="1" applyBorder="1" applyAlignment="1">
      <alignment horizontal="right" indent="1"/>
    </xf>
    <xf numFmtId="49" fontId="2" fillId="0" borderId="0" xfId="0" applyNumberFormat="1" applyFont="1" applyAlignment="1">
      <alignment horizontal="left" indent="3"/>
    </xf>
    <xf numFmtId="167" fontId="8" fillId="0" borderId="0" xfId="20" applyNumberFormat="1" applyFont="1" applyFill="1" applyBorder="1" applyAlignment="1">
      <alignment vertical="center"/>
    </xf>
    <xf numFmtId="167" fontId="2" fillId="0" borderId="0" xfId="20" applyNumberFormat="1" applyFont="1" applyFill="1" applyBorder="1" applyAlignment="1">
      <alignment vertical="center"/>
    </xf>
    <xf numFmtId="0" fontId="2" fillId="0" borderId="0" xfId="39" applyAlignment="1">
      <alignment horizontal="left" vertical="center" wrapText="1" indent="2"/>
    </xf>
    <xf numFmtId="167" fontId="2" fillId="0" borderId="0" xfId="39" applyNumberFormat="1" applyAlignment="1">
      <alignment vertical="center" wrapText="1"/>
    </xf>
    <xf numFmtId="167" fontId="2" fillId="0" borderId="0" xfId="39" applyNumberFormat="1" applyAlignment="1">
      <alignment horizontal="center" vertical="center" wrapText="1"/>
    </xf>
    <xf numFmtId="0" fontId="2" fillId="0" borderId="0" xfId="0" applyFont="1" applyAlignment="1">
      <alignment horizontal="left"/>
    </xf>
    <xf numFmtId="2" fontId="2" fillId="0" borderId="0" xfId="0" applyNumberFormat="1" applyFont="1"/>
    <xf numFmtId="172" fontId="2" fillId="0" borderId="0" xfId="0" applyNumberFormat="1" applyFont="1"/>
    <xf numFmtId="0" fontId="22" fillId="0" borderId="0" xfId="39" applyFont="1" applyAlignment="1">
      <alignment horizontal="left" vertical="center" wrapText="1" indent="1"/>
    </xf>
    <xf numFmtId="0" fontId="2" fillId="0" borderId="0" xfId="0" applyFont="1" applyAlignment="1">
      <alignment horizontal="left" indent="4"/>
    </xf>
    <xf numFmtId="49" fontId="2" fillId="0" borderId="0" xfId="0" applyNumberFormat="1" applyFont="1" applyAlignment="1">
      <alignment horizontal="left" indent="6"/>
    </xf>
    <xf numFmtId="0" fontId="2" fillId="0" borderId="0" xfId="39" applyAlignment="1">
      <alignment horizontal="center" wrapText="1"/>
    </xf>
    <xf numFmtId="0" fontId="2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2"/>
    </xf>
    <xf numFmtId="3" fontId="2" fillId="0" borderId="0" xfId="20" applyNumberFormat="1" applyFont="1" applyFill="1" applyBorder="1" applyAlignment="1">
      <alignment horizontal="right" vertical="center" indent="1"/>
    </xf>
    <xf numFmtId="0" fontId="23" fillId="0" borderId="0" xfId="0" applyFont="1" applyAlignment="1">
      <alignment horizontal="left"/>
    </xf>
    <xf numFmtId="2" fontId="16" fillId="0" borderId="0" xfId="0" applyNumberFormat="1" applyFont="1"/>
    <xf numFmtId="172" fontId="16" fillId="0" borderId="0" xfId="0" applyNumberFormat="1" applyFont="1"/>
    <xf numFmtId="3" fontId="8" fillId="0" borderId="0" xfId="1" applyNumberFormat="1" applyFont="1" applyFill="1" applyBorder="1" applyAlignment="1">
      <alignment horizontal="right" vertical="center" indent="1"/>
    </xf>
    <xf numFmtId="0" fontId="2" fillId="0" borderId="0" xfId="0" applyFont="1" applyAlignment="1">
      <alignment horizontal="left" vertical="center" wrapText="1" indent="3"/>
    </xf>
    <xf numFmtId="3" fontId="2" fillId="0" borderId="0" xfId="1" applyNumberFormat="1" applyFont="1" applyFill="1" applyBorder="1" applyAlignment="1">
      <alignment horizontal="right" vertical="center" indent="1"/>
    </xf>
    <xf numFmtId="0" fontId="2" fillId="0" borderId="0" xfId="3" applyFont="1"/>
    <xf numFmtId="0" fontId="2" fillId="0" borderId="0" xfId="3" applyFont="1" applyAlignment="1">
      <alignment horizontal="right" indent="3"/>
    </xf>
    <xf numFmtId="168" fontId="8" fillId="0" borderId="0" xfId="3" applyNumberFormat="1" applyFont="1" applyAlignment="1">
      <alignment horizontal="right" vertical="center" indent="3"/>
    </xf>
    <xf numFmtId="3" fontId="8" fillId="0" borderId="0" xfId="43" applyNumberFormat="1" applyFont="1" applyAlignment="1">
      <alignment horizontal="right" vertical="center" indent="3"/>
    </xf>
    <xf numFmtId="0" fontId="2" fillId="0" borderId="0" xfId="3" applyFont="1" applyAlignment="1">
      <alignment vertical="center"/>
    </xf>
    <xf numFmtId="3" fontId="2" fillId="0" borderId="0" xfId="3" applyNumberFormat="1" applyFont="1" applyAlignment="1">
      <alignment horizontal="right" vertical="center" indent="3"/>
    </xf>
    <xf numFmtId="3" fontId="8" fillId="0" borderId="0" xfId="3" applyNumberFormat="1" applyFont="1" applyAlignment="1">
      <alignment horizontal="right" vertical="center" indent="3"/>
    </xf>
    <xf numFmtId="169" fontId="2" fillId="0" borderId="0" xfId="3" applyNumberFormat="1" applyFont="1" applyAlignment="1">
      <alignment horizontal="left" indent="2"/>
    </xf>
    <xf numFmtId="3" fontId="2" fillId="0" borderId="0" xfId="43" applyNumberFormat="1" applyAlignment="1">
      <alignment horizontal="right" indent="3"/>
    </xf>
    <xf numFmtId="169" fontId="8" fillId="0" borderId="0" xfId="3" applyNumberFormat="1" applyFont="1" applyAlignment="1">
      <alignment horizontal="left" vertical="center" indent="2"/>
    </xf>
    <xf numFmtId="3" fontId="2" fillId="0" borderId="0" xfId="3" applyNumberFormat="1" applyFont="1" applyAlignment="1">
      <alignment horizontal="right" indent="3"/>
    </xf>
    <xf numFmtId="3" fontId="8" fillId="0" borderId="0" xfId="43" applyNumberFormat="1" applyFont="1" applyAlignment="1">
      <alignment horizontal="right" indent="3"/>
    </xf>
    <xf numFmtId="169" fontId="2" fillId="0" borderId="0" xfId="3" applyNumberFormat="1" applyFont="1" applyAlignment="1">
      <alignment horizontal="left" indent="3"/>
    </xf>
    <xf numFmtId="0" fontId="2" fillId="0" borderId="0" xfId="3" applyFont="1" applyAlignment="1">
      <alignment horizontal="right" indent="4"/>
    </xf>
    <xf numFmtId="0" fontId="2" fillId="0" borderId="0" xfId="39" applyAlignment="1">
      <alignment vertical="center" wrapText="1"/>
    </xf>
    <xf numFmtId="0" fontId="2" fillId="0" borderId="0" xfId="39" applyAlignment="1">
      <alignment horizontal="center" vertical="center" wrapText="1"/>
    </xf>
    <xf numFmtId="3" fontId="2" fillId="0" borderId="0" xfId="1" applyNumberFormat="1" applyFont="1" applyFill="1" applyBorder="1" applyAlignment="1">
      <alignment horizontal="right" indent="1"/>
    </xf>
    <xf numFmtId="0" fontId="23" fillId="0" borderId="0" xfId="3" applyFont="1"/>
    <xf numFmtId="168" fontId="18" fillId="0" borderId="0" xfId="3" applyNumberFormat="1" applyFont="1" applyAlignment="1">
      <alignment vertical="center"/>
    </xf>
    <xf numFmtId="3" fontId="24" fillId="0" borderId="0" xfId="12" applyNumberFormat="1" applyFont="1" applyFill="1" applyBorder="1" applyAlignment="1">
      <alignment horizontal="right" vertical="center" indent="2"/>
    </xf>
    <xf numFmtId="0" fontId="23" fillId="0" borderId="0" xfId="3" applyFont="1" applyAlignment="1">
      <alignment vertical="center"/>
    </xf>
    <xf numFmtId="3" fontId="23" fillId="0" borderId="0" xfId="3" applyNumberFormat="1" applyFont="1" applyAlignment="1">
      <alignment horizontal="right" vertical="center" indent="2"/>
    </xf>
    <xf numFmtId="3" fontId="18" fillId="0" borderId="0" xfId="3" applyNumberFormat="1" applyFont="1" applyAlignment="1">
      <alignment horizontal="right" vertical="center" indent="2"/>
    </xf>
    <xf numFmtId="169" fontId="23" fillId="0" borderId="0" xfId="3" applyNumberFormat="1" applyFont="1" applyAlignment="1">
      <alignment horizontal="left" indent="2"/>
    </xf>
    <xf numFmtId="3" fontId="23" fillId="0" borderId="0" xfId="12" applyNumberFormat="1" applyFont="1" applyFill="1" applyBorder="1" applyAlignment="1">
      <alignment horizontal="right" indent="2"/>
    </xf>
    <xf numFmtId="169" fontId="24" fillId="0" borderId="0" xfId="3" applyNumberFormat="1" applyFont="1" applyAlignment="1">
      <alignment horizontal="left" vertical="center" indent="2"/>
    </xf>
    <xf numFmtId="0" fontId="23" fillId="0" borderId="12" xfId="0" applyFont="1" applyBorder="1"/>
    <xf numFmtId="168" fontId="2" fillId="0" borderId="0" xfId="39" applyNumberFormat="1" applyAlignment="1">
      <alignment vertical="center" wrapText="1"/>
    </xf>
    <xf numFmtId="168" fontId="2" fillId="0" borderId="0" xfId="39" applyNumberFormat="1" applyAlignment="1">
      <alignment horizontal="center" vertical="center" wrapText="1"/>
    </xf>
    <xf numFmtId="0" fontId="2" fillId="0" borderId="0" xfId="39" applyAlignment="1">
      <alignment horizontal="left" wrapText="1" indent="2"/>
    </xf>
    <xf numFmtId="168" fontId="8" fillId="0" borderId="0" xfId="3" applyNumberFormat="1" applyFont="1" applyAlignment="1">
      <alignment vertical="center"/>
    </xf>
    <xf numFmtId="3" fontId="8" fillId="0" borderId="0" xfId="14" applyNumberFormat="1" applyFont="1" applyFill="1" applyBorder="1" applyAlignment="1">
      <alignment horizontal="right" vertical="center" indent="2"/>
    </xf>
    <xf numFmtId="3" fontId="2" fillId="0" borderId="0" xfId="3" applyNumberFormat="1" applyFont="1" applyAlignment="1">
      <alignment horizontal="right" vertical="center" indent="2"/>
    </xf>
    <xf numFmtId="3" fontId="2" fillId="0" borderId="0" xfId="14" applyNumberFormat="1" applyFont="1" applyFill="1" applyBorder="1" applyAlignment="1">
      <alignment horizontal="right" indent="2"/>
    </xf>
    <xf numFmtId="3" fontId="2" fillId="0" borderId="0" xfId="43" applyNumberFormat="1" applyAlignment="1">
      <alignment horizontal="right" vertical="center" indent="2"/>
    </xf>
    <xf numFmtId="169" fontId="2" fillId="0" borderId="0" xfId="3" applyNumberFormat="1" applyFont="1" applyAlignment="1">
      <alignment horizontal="left" vertical="center" indent="2"/>
    </xf>
    <xf numFmtId="3" fontId="2" fillId="0" borderId="0" xfId="43" applyNumberFormat="1" applyAlignment="1">
      <alignment horizontal="right" vertical="center" indent="3"/>
    </xf>
    <xf numFmtId="169" fontId="2" fillId="0" borderId="0" xfId="3" applyNumberFormat="1" applyFont="1" applyAlignment="1">
      <alignment horizontal="left" vertical="center" indent="3"/>
    </xf>
    <xf numFmtId="0" fontId="2" fillId="0" borderId="0" xfId="3" applyFont="1" applyAlignment="1">
      <alignment horizontal="right" indent="1"/>
    </xf>
    <xf numFmtId="168" fontId="8" fillId="0" borderId="0" xfId="3" applyNumberFormat="1" applyFont="1" applyAlignment="1">
      <alignment horizontal="right" vertical="center" indent="1"/>
    </xf>
    <xf numFmtId="168" fontId="8" fillId="0" borderId="0" xfId="3" applyNumberFormat="1" applyFont="1" applyAlignment="1">
      <alignment horizontal="right" vertical="center" indent="4"/>
    </xf>
    <xf numFmtId="169" fontId="8" fillId="0" borderId="10" xfId="3" applyNumberFormat="1" applyFont="1" applyBorder="1" applyAlignment="1">
      <alignment horizontal="left" vertical="center" indent="2"/>
    </xf>
    <xf numFmtId="171" fontId="2" fillId="0" borderId="10" xfId="43" applyNumberFormat="1" applyBorder="1" applyAlignment="1">
      <alignment horizontal="right" vertical="center"/>
    </xf>
    <xf numFmtId="0" fontId="2" fillId="0" borderId="0" xfId="0" applyFont="1" applyAlignment="1">
      <alignment horizontal="right" indent="4"/>
    </xf>
    <xf numFmtId="0" fontId="8" fillId="0" borderId="0" xfId="0" applyFont="1" applyAlignment="1">
      <alignment horizontal="right" indent="4"/>
    </xf>
    <xf numFmtId="0" fontId="2" fillId="0" borderId="0" xfId="39" applyAlignment="1">
      <alignment horizontal="left" indent="2"/>
    </xf>
    <xf numFmtId="0" fontId="8" fillId="0" borderId="0" xfId="0" applyFont="1" applyAlignment="1">
      <alignment horizontal="center"/>
    </xf>
    <xf numFmtId="0" fontId="2" fillId="0" borderId="0" xfId="39" applyAlignment="1">
      <alignment horizontal="left" wrapText="1" indent="3"/>
    </xf>
    <xf numFmtId="0" fontId="2" fillId="0" borderId="0" xfId="39" applyAlignment="1">
      <alignment horizontal="left" indent="3"/>
    </xf>
    <xf numFmtId="0" fontId="2" fillId="0" borderId="0" xfId="39" applyAlignment="1">
      <alignment horizontal="left" vertical="center" wrapText="1"/>
    </xf>
    <xf numFmtId="167" fontId="8" fillId="0" borderId="0" xfId="14" applyNumberFormat="1" applyFont="1" applyFill="1" applyBorder="1" applyAlignment="1">
      <alignment vertical="center"/>
    </xf>
    <xf numFmtId="167" fontId="2" fillId="0" borderId="0" xfId="14" applyNumberFormat="1" applyFont="1" applyFill="1" applyBorder="1" applyAlignment="1">
      <alignment vertical="center"/>
    </xf>
    <xf numFmtId="0" fontId="2" fillId="0" borderId="0" xfId="39" applyAlignment="1">
      <alignment horizontal="left" vertical="center" wrapText="1" indent="1"/>
    </xf>
    <xf numFmtId="0" fontId="2" fillId="0" borderId="0" xfId="39" applyAlignment="1">
      <alignment horizontal="right" vertical="center" wrapText="1" indent="1"/>
    </xf>
    <xf numFmtId="166" fontId="2" fillId="0" borderId="0" xfId="39" applyNumberFormat="1" applyAlignment="1">
      <alignment horizontal="right" vertical="center" wrapText="1" indent="1"/>
    </xf>
    <xf numFmtId="0" fontId="2" fillId="0" borderId="11" xfId="39" applyBorder="1" applyAlignment="1">
      <alignment wrapText="1"/>
    </xf>
    <xf numFmtId="0" fontId="2" fillId="0" borderId="11" xfId="39" applyBorder="1" applyAlignment="1">
      <alignment horizontal="center" wrapText="1"/>
    </xf>
    <xf numFmtId="166" fontId="23" fillId="0" borderId="0" xfId="39" applyNumberFormat="1" applyFont="1" applyAlignment="1">
      <alignment horizontal="right" vertical="center" wrapText="1" indent="1"/>
    </xf>
    <xf numFmtId="167" fontId="2" fillId="0" borderId="0" xfId="39" applyNumberFormat="1" applyAlignment="1">
      <alignment horizontal="right" vertical="center" wrapText="1" indent="1"/>
    </xf>
    <xf numFmtId="49" fontId="2" fillId="0" borderId="0" xfId="0" applyNumberFormat="1" applyFont="1" applyAlignment="1">
      <alignment horizontal="left" indent="2"/>
    </xf>
    <xf numFmtId="3" fontId="2" fillId="0" borderId="0" xfId="39" applyNumberFormat="1" applyAlignment="1">
      <alignment horizontal="right" vertical="center" wrapText="1" indent="1"/>
    </xf>
    <xf numFmtId="3" fontId="8" fillId="0" borderId="0" xfId="1" applyNumberFormat="1" applyFont="1" applyFill="1" applyBorder="1" applyAlignment="1">
      <alignment horizontal="right" indent="1"/>
    </xf>
    <xf numFmtId="49" fontId="2" fillId="0" borderId="0" xfId="0" applyNumberFormat="1" applyFont="1" applyAlignment="1">
      <alignment horizontal="left" vertical="center" indent="3"/>
    </xf>
    <xf numFmtId="0" fontId="22" fillId="0" borderId="0" xfId="39" applyFont="1" applyAlignment="1">
      <alignment horizontal="left" wrapText="1" indent="1"/>
    </xf>
    <xf numFmtId="0" fontId="2" fillId="0" borderId="0" xfId="0" applyFont="1" applyAlignment="1">
      <alignment horizontal="left" indent="6"/>
    </xf>
    <xf numFmtId="0" fontId="2" fillId="0" borderId="12" xfId="0" applyFont="1" applyBorder="1" applyAlignment="1">
      <alignment horizontal="left" indent="4"/>
    </xf>
    <xf numFmtId="167" fontId="8" fillId="0" borderId="12" xfId="1" applyNumberFormat="1" applyFont="1" applyFill="1" applyBorder="1" applyAlignment="1">
      <alignment vertical="center"/>
    </xf>
    <xf numFmtId="167" fontId="2" fillId="0" borderId="12" xfId="1" applyNumberFormat="1" applyFont="1" applyFill="1" applyBorder="1" applyAlignment="1">
      <alignment vertical="center"/>
    </xf>
    <xf numFmtId="167" fontId="8" fillId="0" borderId="0" xfId="1" applyNumberFormat="1" applyFont="1" applyFill="1" applyBorder="1" applyAlignment="1">
      <alignment vertical="center"/>
    </xf>
    <xf numFmtId="167" fontId="2" fillId="0" borderId="0" xfId="1" applyNumberFormat="1" applyFont="1" applyFill="1" applyBorder="1" applyAlignment="1">
      <alignment vertical="center"/>
    </xf>
    <xf numFmtId="3" fontId="2" fillId="0" borderId="0" xfId="0" applyNumberFormat="1" applyFont="1" applyAlignment="1">
      <alignment horizontal="right" indent="1"/>
    </xf>
    <xf numFmtId="0" fontId="21" fillId="0" borderId="0" xfId="23" applyFont="1"/>
    <xf numFmtId="0" fontId="21" fillId="0" borderId="0" xfId="23" applyFont="1" applyAlignment="1">
      <alignment vertical="center"/>
    </xf>
    <xf numFmtId="0" fontId="21" fillId="0" borderId="0" xfId="23" quotePrefix="1" applyFont="1" applyAlignment="1">
      <alignment vertical="center"/>
    </xf>
    <xf numFmtId="0" fontId="26" fillId="0" borderId="0" xfId="0" applyFont="1"/>
    <xf numFmtId="0" fontId="26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horizontal="left"/>
    </xf>
    <xf numFmtId="0" fontId="26" fillId="0" borderId="0" xfId="0" quotePrefix="1" applyFont="1" applyAlignment="1">
      <alignment vertical="center"/>
    </xf>
    <xf numFmtId="0" fontId="27" fillId="0" borderId="0" xfId="22" applyFont="1" applyAlignment="1">
      <alignment wrapText="1"/>
    </xf>
    <xf numFmtId="0" fontId="27" fillId="0" borderId="0" xfId="22" applyFont="1" applyAlignment="1">
      <alignment horizontal="left" indent="1"/>
    </xf>
    <xf numFmtId="0" fontId="28" fillId="0" borderId="0" xfId="0" applyFont="1" applyAlignment="1">
      <alignment horizontal="left" indent="4"/>
    </xf>
    <xf numFmtId="0" fontId="26" fillId="0" borderId="0" xfId="34" applyFont="1" applyBorder="1">
      <alignment vertical="center"/>
    </xf>
    <xf numFmtId="0" fontId="26" fillId="0" borderId="0" xfId="34" applyFont="1" applyBorder="1" applyAlignment="1">
      <alignment horizontal="left" vertical="center" indent="1"/>
    </xf>
    <xf numFmtId="0" fontId="26" fillId="0" borderId="0" xfId="39" applyFont="1" applyAlignment="1">
      <alignment horizontal="left" wrapText="1" indent="2"/>
    </xf>
    <xf numFmtId="0" fontId="5" fillId="0" borderId="0" xfId="0" applyFont="1" applyAlignment="1">
      <alignment horizontal="left" indent="2"/>
    </xf>
    <xf numFmtId="0" fontId="26" fillId="0" borderId="0" xfId="0" applyFont="1" applyAlignment="1">
      <alignment horizontal="left" indent="3"/>
    </xf>
    <xf numFmtId="0" fontId="26" fillId="0" borderId="0" xfId="0" applyFont="1" applyAlignment="1">
      <alignment horizontal="left" vertical="center" indent="3"/>
    </xf>
    <xf numFmtId="49" fontId="26" fillId="0" borderId="0" xfId="0" applyNumberFormat="1" applyFont="1" applyAlignment="1">
      <alignment horizontal="left" vertical="center" indent="3"/>
    </xf>
    <xf numFmtId="0" fontId="26" fillId="0" borderId="0" xfId="39" applyFont="1" applyAlignment="1">
      <alignment vertical="center" wrapText="1"/>
    </xf>
    <xf numFmtId="0" fontId="26" fillId="0" borderId="0" xfId="39" applyFont="1" applyAlignment="1">
      <alignment horizontal="left" vertical="center" indent="1"/>
    </xf>
    <xf numFmtId="0" fontId="26" fillId="0" borderId="0" xfId="39" applyFont="1" applyAlignment="1">
      <alignment horizontal="left" vertical="center" wrapText="1" indent="1"/>
    </xf>
    <xf numFmtId="0" fontId="26" fillId="0" borderId="0" xfId="39" applyFont="1" applyAlignment="1">
      <alignment horizontal="left" wrapText="1" indent="3"/>
    </xf>
    <xf numFmtId="0" fontId="26" fillId="0" borderId="0" xfId="39" applyFont="1" applyAlignment="1">
      <alignment horizontal="left" indent="3"/>
    </xf>
    <xf numFmtId="0" fontId="28" fillId="0" borderId="0" xfId="0" applyFont="1"/>
    <xf numFmtId="169" fontId="26" fillId="0" borderId="0" xfId="3" applyNumberFormat="1" applyFont="1" applyAlignment="1">
      <alignment vertical="center"/>
    </xf>
    <xf numFmtId="169" fontId="26" fillId="0" borderId="0" xfId="3" applyNumberFormat="1" applyFont="1" applyAlignment="1">
      <alignment horizontal="left" vertical="center" indent="1"/>
    </xf>
    <xf numFmtId="170" fontId="26" fillId="0" borderId="0" xfId="3" applyNumberFormat="1" applyFont="1" applyAlignment="1">
      <alignment horizontal="left" vertical="center"/>
    </xf>
    <xf numFmtId="0" fontId="28" fillId="0" borderId="0" xfId="0" applyFont="1" applyAlignment="1">
      <alignment horizontal="left" indent="2"/>
    </xf>
    <xf numFmtId="0" fontId="26" fillId="0" borderId="0" xfId="0" applyFont="1" applyAlignment="1">
      <alignment horizontal="left" vertical="center" indent="2"/>
    </xf>
    <xf numFmtId="49" fontId="26" fillId="0" borderId="0" xfId="0" applyNumberFormat="1" applyFont="1" applyAlignment="1">
      <alignment horizontal="left" vertical="center" indent="2"/>
    </xf>
    <xf numFmtId="0" fontId="26" fillId="0" borderId="0" xfId="39" applyFont="1" applyAlignment="1">
      <alignment horizontal="left" vertical="center" wrapText="1" indent="2"/>
    </xf>
    <xf numFmtId="0" fontId="26" fillId="0" borderId="0" xfId="0" applyFont="1" applyAlignment="1">
      <alignment horizontal="left" vertical="center" indent="1"/>
    </xf>
    <xf numFmtId="49" fontId="26" fillId="0" borderId="0" xfId="0" applyNumberFormat="1" applyFont="1" applyAlignment="1">
      <alignment horizontal="left" vertical="center" indent="1"/>
    </xf>
    <xf numFmtId="0" fontId="26" fillId="0" borderId="0" xfId="39" applyFont="1" applyAlignment="1">
      <alignment horizontal="left"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left" indent="1"/>
    </xf>
    <xf numFmtId="0" fontId="30" fillId="7" borderId="13" xfId="0" applyFont="1" applyFill="1" applyBorder="1"/>
    <xf numFmtId="0" fontId="31" fillId="7" borderId="13" xfId="0" applyFont="1" applyFill="1" applyBorder="1" applyAlignment="1">
      <alignment horizontal="center"/>
    </xf>
    <xf numFmtId="164" fontId="31" fillId="7" borderId="13" xfId="1" applyNumberFormat="1" applyFont="1" applyFill="1" applyBorder="1" applyAlignment="1">
      <alignment horizontal="center"/>
    </xf>
    <xf numFmtId="0" fontId="32" fillId="0" borderId="0" xfId="0" applyFont="1" applyAlignment="1">
      <alignment horizontal="right"/>
    </xf>
    <xf numFmtId="0" fontId="31" fillId="7" borderId="13" xfId="0" applyFont="1" applyFill="1" applyBorder="1"/>
    <xf numFmtId="49" fontId="32" fillId="0" borderId="0" xfId="0" applyNumberFormat="1" applyFont="1" applyAlignment="1">
      <alignment horizontal="right"/>
    </xf>
    <xf numFmtId="0" fontId="31" fillId="7" borderId="13" xfId="0" applyFont="1" applyFill="1" applyBorder="1" applyAlignment="1">
      <alignment horizontal="center" vertical="center"/>
    </xf>
    <xf numFmtId="0" fontId="33" fillId="0" borderId="0" xfId="0" quotePrefix="1" applyFont="1" applyAlignment="1">
      <alignment horizontal="right"/>
    </xf>
    <xf numFmtId="0" fontId="31" fillId="7" borderId="13" xfId="0" applyFont="1" applyFill="1" applyBorder="1" applyAlignment="1">
      <alignment horizontal="center" vertical="center" wrapText="1"/>
    </xf>
    <xf numFmtId="2" fontId="16" fillId="6" borderId="15" xfId="33" applyFont="1" applyFill="1" applyBorder="1">
      <alignment vertical="center"/>
      <protection locked="0"/>
    </xf>
    <xf numFmtId="2" fontId="16" fillId="0" borderId="0" xfId="35" applyNumberFormat="1" applyFont="1" applyFill="1" applyBorder="1" applyAlignment="1">
      <alignment horizontal="right" vertical="center"/>
      <protection locked="0"/>
    </xf>
    <xf numFmtId="0" fontId="31" fillId="7" borderId="14" xfId="0" applyFont="1" applyFill="1" applyBorder="1" applyAlignment="1">
      <alignment horizontal="center"/>
    </xf>
    <xf numFmtId="0" fontId="31" fillId="7" borderId="13" xfId="39" applyFont="1" applyFill="1" applyBorder="1" applyAlignment="1">
      <alignment horizontal="left" vertical="center" wrapText="1" indent="1"/>
    </xf>
    <xf numFmtId="0" fontId="31" fillId="7" borderId="13" xfId="39" applyFont="1" applyFill="1" applyBorder="1" applyAlignment="1">
      <alignment horizontal="right" vertical="center" wrapText="1" indent="1"/>
    </xf>
    <xf numFmtId="0" fontId="31" fillId="7" borderId="13" xfId="39" applyFont="1" applyFill="1" applyBorder="1" applyAlignment="1">
      <alignment horizontal="center" vertical="center" wrapText="1"/>
    </xf>
    <xf numFmtId="0" fontId="31" fillId="7" borderId="16" xfId="39" applyFont="1" applyFill="1" applyBorder="1" applyAlignment="1">
      <alignment horizontal="left" vertical="center" wrapText="1" indent="1"/>
    </xf>
    <xf numFmtId="0" fontId="31" fillId="7" borderId="16" xfId="39" applyFont="1" applyFill="1" applyBorder="1" applyAlignment="1">
      <alignment horizontal="center" vertical="center" wrapText="1"/>
    </xf>
    <xf numFmtId="0" fontId="31" fillId="7" borderId="16" xfId="39" applyFont="1" applyFill="1" applyBorder="1" applyAlignment="1">
      <alignment horizontal="right" vertical="center" wrapText="1" indent="1"/>
    </xf>
    <xf numFmtId="0" fontId="31" fillId="7" borderId="13" xfId="3" applyFont="1" applyFill="1" applyBorder="1" applyAlignment="1">
      <alignment horizontal="left" vertical="center" wrapText="1" indent="1"/>
    </xf>
    <xf numFmtId="0" fontId="31" fillId="7" borderId="13" xfId="3" applyFont="1" applyFill="1" applyBorder="1" applyAlignment="1">
      <alignment horizontal="center" vertical="center" wrapText="1"/>
    </xf>
    <xf numFmtId="0" fontId="31" fillId="7" borderId="13" xfId="3" applyFont="1" applyFill="1" applyBorder="1" applyAlignment="1">
      <alignment horizontal="right" vertical="center" wrapText="1" indent="3"/>
    </xf>
    <xf numFmtId="49" fontId="31" fillId="7" borderId="13" xfId="42" applyNumberFormat="1" applyFont="1" applyFill="1" applyBorder="1" applyAlignment="1">
      <alignment horizontal="right" vertical="center" wrapText="1" indent="3"/>
    </xf>
    <xf numFmtId="0" fontId="31" fillId="7" borderId="13" xfId="3" applyFont="1" applyFill="1" applyBorder="1" applyAlignment="1">
      <alignment vertical="center"/>
    </xf>
    <xf numFmtId="0" fontId="31" fillId="7" borderId="13" xfId="3" applyFont="1" applyFill="1" applyBorder="1" applyAlignment="1">
      <alignment horizontal="center" vertical="center"/>
    </xf>
    <xf numFmtId="49" fontId="31" fillId="7" borderId="13" xfId="42" applyNumberFormat="1" applyFont="1" applyFill="1" applyBorder="1" applyAlignment="1">
      <alignment horizontal="center" vertical="center" wrapText="1"/>
    </xf>
    <xf numFmtId="0" fontId="31" fillId="7" borderId="13" xfId="3" applyFont="1" applyFill="1" applyBorder="1" applyAlignment="1">
      <alignment vertical="center" wrapText="1"/>
    </xf>
    <xf numFmtId="49" fontId="31" fillId="7" borderId="13" xfId="42" applyNumberFormat="1" applyFont="1" applyFill="1" applyBorder="1" applyAlignment="1">
      <alignment horizontal="right" vertical="center" wrapText="1" indent="2"/>
    </xf>
    <xf numFmtId="0" fontId="31" fillId="7" borderId="13" xfId="3" applyFont="1" applyFill="1" applyBorder="1" applyAlignment="1">
      <alignment horizontal="right" vertical="center" wrapText="1" indent="2"/>
    </xf>
    <xf numFmtId="0" fontId="8" fillId="0" borderId="0" xfId="3" applyFont="1" applyAlignment="1">
      <alignment vertical="center" wrapText="1"/>
    </xf>
    <xf numFmtId="49" fontId="31" fillId="7" borderId="13" xfId="42" applyNumberFormat="1" applyFont="1" applyFill="1" applyBorder="1" applyAlignment="1">
      <alignment horizontal="right" vertical="center" wrapText="1" indent="4"/>
    </xf>
    <xf numFmtId="0" fontId="31" fillId="7" borderId="13" xfId="3" applyFont="1" applyFill="1" applyBorder="1" applyAlignment="1">
      <alignment horizontal="right" vertical="center" wrapText="1" indent="4"/>
    </xf>
    <xf numFmtId="173" fontId="17" fillId="0" borderId="0" xfId="35" applyNumberFormat="1" applyFont="1" applyFill="1" applyBorder="1">
      <alignment vertical="center"/>
      <protection locked="0"/>
    </xf>
    <xf numFmtId="173" fontId="17" fillId="0" borderId="15" xfId="35" applyNumberFormat="1" applyFont="1" applyFill="1" applyBorder="1">
      <alignment vertical="center"/>
      <protection locked="0"/>
    </xf>
    <xf numFmtId="173" fontId="16" fillId="0" borderId="0" xfId="35" applyNumberFormat="1" applyFont="1" applyFill="1" applyBorder="1">
      <alignment vertical="center"/>
      <protection locked="0"/>
    </xf>
    <xf numFmtId="173" fontId="16" fillId="0" borderId="15" xfId="35" applyNumberFormat="1" applyFont="1" applyFill="1" applyBorder="1">
      <alignment vertical="center"/>
      <protection locked="0"/>
    </xf>
    <xf numFmtId="173" fontId="16" fillId="6" borderId="0" xfId="33" applyNumberFormat="1" applyFont="1" applyFill="1" applyBorder="1">
      <alignment vertical="center"/>
      <protection locked="0"/>
    </xf>
    <xf numFmtId="173" fontId="16" fillId="6" borderId="15" xfId="33" applyNumberFormat="1" applyFont="1" applyFill="1" applyBorder="1">
      <alignment vertical="center"/>
      <protection locked="0"/>
    </xf>
    <xf numFmtId="173" fontId="16" fillId="0" borderId="0" xfId="35" applyNumberFormat="1" applyFont="1" applyFill="1" applyBorder="1" applyAlignment="1">
      <alignment horizontal="right" vertical="center"/>
      <protection locked="0"/>
    </xf>
    <xf numFmtId="173" fontId="16" fillId="0" borderId="15" xfId="35" applyNumberFormat="1" applyFont="1" applyFill="1" applyBorder="1" applyAlignment="1">
      <alignment horizontal="right" vertical="center"/>
      <protection locked="0"/>
    </xf>
    <xf numFmtId="173" fontId="16" fillId="0" borderId="4" xfId="35" applyNumberFormat="1" applyFont="1" applyFill="1" applyBorder="1" applyAlignment="1">
      <alignment horizontal="right" vertical="center"/>
      <protection locked="0"/>
    </xf>
    <xf numFmtId="173" fontId="16" fillId="0" borderId="4" xfId="35" applyNumberFormat="1" applyFont="1" applyFill="1" applyBorder="1">
      <alignment vertical="center"/>
      <protection locked="0"/>
    </xf>
    <xf numFmtId="173" fontId="16" fillId="0" borderId="15" xfId="37" applyNumberFormat="1" applyFont="1" applyFill="1" applyBorder="1" applyAlignment="1">
      <alignment horizontal="right" vertical="center"/>
      <protection locked="0"/>
    </xf>
    <xf numFmtId="173" fontId="16" fillId="0" borderId="0" xfId="37" applyNumberFormat="1" applyFont="1" applyFill="1" applyBorder="1" applyAlignment="1">
      <alignment horizontal="right" vertical="center"/>
      <protection locked="0"/>
    </xf>
    <xf numFmtId="173" fontId="16" fillId="0" borderId="15" xfId="37" applyNumberFormat="1" applyFont="1" applyFill="1" applyBorder="1">
      <alignment vertical="center"/>
      <protection locked="0"/>
    </xf>
    <xf numFmtId="173" fontId="16" fillId="0" borderId="0" xfId="37" applyNumberFormat="1" applyFont="1" applyFill="1" applyBorder="1">
      <alignment vertical="center"/>
      <protection locked="0"/>
    </xf>
    <xf numFmtId="173" fontId="16" fillId="0" borderId="0" xfId="33" applyNumberFormat="1" applyFont="1" applyFill="1" applyBorder="1">
      <alignment vertical="center"/>
      <protection locked="0"/>
    </xf>
    <xf numFmtId="172" fontId="0" fillId="0" borderId="0" xfId="0" applyNumberFormat="1"/>
    <xf numFmtId="0" fontId="31" fillId="7" borderId="13" xfId="0" applyFont="1" applyFill="1" applyBorder="1" applyAlignment="1">
      <alignment horizontal="center" vertical="center"/>
    </xf>
    <xf numFmtId="0" fontId="31" fillId="7" borderId="13" xfId="0" applyFont="1" applyFill="1" applyBorder="1" applyAlignment="1">
      <alignment horizontal="center"/>
    </xf>
    <xf numFmtId="164" fontId="31" fillId="7" borderId="13" xfId="1" applyNumberFormat="1" applyFont="1" applyFill="1" applyBorder="1" applyAlignment="1">
      <alignment horizontal="center"/>
    </xf>
    <xf numFmtId="0" fontId="31" fillId="7" borderId="17" xfId="31" applyFont="1" applyFill="1" applyBorder="1" applyAlignment="1">
      <alignment horizontal="center" vertical="center" wrapText="1"/>
    </xf>
    <xf numFmtId="0" fontId="31" fillId="7" borderId="18" xfId="31" applyFont="1" applyFill="1" applyBorder="1" applyAlignment="1">
      <alignment horizontal="center" vertical="center" wrapText="1"/>
    </xf>
    <xf numFmtId="0" fontId="31" fillId="7" borderId="14" xfId="31" applyFont="1" applyFill="1" applyBorder="1" applyAlignment="1">
      <alignment horizontal="center" vertical="center" wrapText="1"/>
    </xf>
    <xf numFmtId="0" fontId="31" fillId="7" borderId="19" xfId="0" applyFont="1" applyFill="1" applyBorder="1" applyAlignment="1">
      <alignment horizontal="center"/>
    </xf>
    <xf numFmtId="0" fontId="31" fillId="7" borderId="20" xfId="0" applyFont="1" applyFill="1" applyBorder="1" applyAlignment="1">
      <alignment horizontal="center"/>
    </xf>
    <xf numFmtId="0" fontId="26" fillId="0" borderId="0" xfId="0" applyFont="1" applyAlignment="1">
      <alignment horizontal="left" wrapText="1"/>
    </xf>
    <xf numFmtId="0" fontId="5" fillId="0" borderId="0" xfId="0" applyFont="1" applyAlignment="1">
      <alignment horizontal="justify" wrapText="1"/>
    </xf>
    <xf numFmtId="0" fontId="26" fillId="0" borderId="0" xfId="0" applyFont="1" applyAlignment="1">
      <alignment horizontal="left"/>
    </xf>
    <xf numFmtId="0" fontId="5" fillId="0" borderId="0" xfId="39" applyFont="1" applyAlignment="1">
      <alignment horizontal="left" vertical="center" wrapText="1"/>
    </xf>
    <xf numFmtId="0" fontId="31" fillId="7" borderId="13" xfId="3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</cellXfs>
  <cellStyles count="51">
    <cellStyle name="BANNER" xfId="38" xr:uid="{5FCF62F2-35F0-4796-94FA-44EF9409E870}"/>
    <cellStyle name="Center" xfId="5" xr:uid="{99EE7184-0AC3-4F9D-8B8D-48B1C1AB12C5}"/>
    <cellStyle name="CenterA" xfId="6" xr:uid="{2EED658B-BFF2-4474-A689-3ADD4D3328B8}"/>
    <cellStyle name="Column header" xfId="31" xr:uid="{B017131E-A20E-4D40-BE04-9698C4AFAE4C}"/>
    <cellStyle name="Comma" xfId="1" builtinId="3"/>
    <cellStyle name="Comma 2" xfId="13" xr:uid="{BAB1A5FE-FD7B-44A9-B4D8-0B819A6A0C72}"/>
    <cellStyle name="Comma 2 2" xfId="15" xr:uid="{00000000-0005-0000-0000-000039000000}"/>
    <cellStyle name="Comma 2 2 2" xfId="28" xr:uid="{B02D02E9-02FB-46BE-8C8A-67F91C89E1D5}"/>
    <cellStyle name="Comma 2 3" xfId="20" xr:uid="{00000000-0005-0000-0000-00003C000000}"/>
    <cellStyle name="Comma 2 3 2" xfId="30" xr:uid="{4780B051-6972-424D-8573-773DAA67121E}"/>
    <cellStyle name="Comma 2 4" xfId="26" xr:uid="{3F300F72-8FB0-4F95-9370-2397D619DF15}"/>
    <cellStyle name="Comma 2 5" xfId="47" xr:uid="{E97B4396-3810-4C7E-9C86-249105891300}"/>
    <cellStyle name="Comma 3" xfId="12" xr:uid="{59B1DDAB-6A33-431A-90F1-F5F9A0B630EC}"/>
    <cellStyle name="Comma 3 2" xfId="25" xr:uid="{3A7DC03C-8A8A-402E-B473-691A603BC352}"/>
    <cellStyle name="Comma 3 3" xfId="45" xr:uid="{EC86A08B-00F0-4C61-99D8-EAF361E93287}"/>
    <cellStyle name="Comma 4" xfId="14" xr:uid="{00000000-0005-0000-0000-00003B000000}"/>
    <cellStyle name="Comma 4 2" xfId="27" xr:uid="{A7AE2D19-DC81-4603-A086-0FCC513C7337}"/>
    <cellStyle name="Comma 4 3" xfId="50" xr:uid="{7FACE88C-45F1-4FD5-81D9-0EE8379EC99E}"/>
    <cellStyle name="Comma 5" xfId="24" xr:uid="{B5F5956F-3D14-47CB-8711-3052E387D6C9}"/>
    <cellStyle name="Comma 6" xfId="40" xr:uid="{DB439710-7D60-4E8B-93A7-D8956F33A8A8}"/>
    <cellStyle name="Comma 7" xfId="44" xr:uid="{5AC65FE9-CC46-44A8-A2CC-ED193A3E51AE}"/>
    <cellStyle name="Comma 9" xfId="41" xr:uid="{10EC10FB-987D-4A08-82D5-556270FB3F08}"/>
    <cellStyle name="Data_Cell" xfId="7" xr:uid="{353003D4-F7A8-454C-A7B3-BA72F6FD2438}"/>
    <cellStyle name="Flag cell" xfId="36" xr:uid="{1E266DC5-ED15-4B46-A8EC-9892B34FD387}"/>
    <cellStyle name="Hyperlink" xfId="23" builtinId="8"/>
    <cellStyle name="Hyperlink 2" xfId="49" xr:uid="{FC26726B-F861-47CD-820E-7A7191AC25B1}"/>
    <cellStyle name="Index1" xfId="8" xr:uid="{54004949-42D9-44C9-82D6-CD1032BE0BF8}"/>
    <cellStyle name="Index2" xfId="9" xr:uid="{8994036F-A02A-4121-AB29-BAC3DBFBCE83}"/>
    <cellStyle name="Index3" xfId="10" xr:uid="{9971474C-25A3-4DAB-AB57-89AD44779434}"/>
    <cellStyle name="Index4" xfId="11" xr:uid="{AFC0C7B4-F20D-4B3C-81F9-4F2CC3CF0498}"/>
    <cellStyle name="Locked cell" xfId="33" xr:uid="{1A899EE7-4F70-4962-AB34-114C21116966}"/>
    <cellStyle name="Manadatory cell" xfId="35" xr:uid="{BA659DBD-C82B-4201-AD78-8432D17A5282}"/>
    <cellStyle name="Normal" xfId="0" builtinId="0"/>
    <cellStyle name="Normal 2" xfId="3" xr:uid="{16AF250A-F521-43A3-BAB5-AAA56886A64E}"/>
    <cellStyle name="Normal 2 2" xfId="19" xr:uid="{00000000-0005-0000-0000-000001000000}"/>
    <cellStyle name="Normal 2 3" xfId="48" xr:uid="{37768E49-C655-43C3-8F8A-E750C9460078}"/>
    <cellStyle name="Normal 3" xfId="2" xr:uid="{5CF5D5D2-0CEF-4ED2-A178-CA9D0BE7B6BF}"/>
    <cellStyle name="Normal 4" xfId="4" xr:uid="{49471B32-07F3-4D8E-A9AB-C68720989A8A}"/>
    <cellStyle name="Normal 4 2" xfId="16" xr:uid="{00000000-0005-0000-0000-000037000000}"/>
    <cellStyle name="Normal 4 2 2" xfId="29" xr:uid="{1E084B7D-9167-43F0-BEF0-13FF90509094}"/>
    <cellStyle name="Normal 5" xfId="17" xr:uid="{00000000-0005-0000-0000-000039000000}"/>
    <cellStyle name="Normal 6" xfId="18" xr:uid="{00000000-0005-0000-0000-00003A000000}"/>
    <cellStyle name="Normal 6 2" xfId="21" xr:uid="{00000000-0005-0000-0000-00003A000000}"/>
    <cellStyle name="Normal 6 3" xfId="46" xr:uid="{8846F194-B41B-4B25-9B71-2F4060F75FEE}"/>
    <cellStyle name="Normal_04-cattle_tables" xfId="42" xr:uid="{CDB5B602-1F25-4E6C-AC12-F0D6CABE9554}"/>
    <cellStyle name="Normal_Livestock Index" xfId="43" xr:uid="{7044F6CE-F7A0-412A-B205-2B66A5F70D8D}"/>
    <cellStyle name="Normal_Sheet1" xfId="22" xr:uid="{48F87431-FE51-40E2-A77C-C8F73253173A}"/>
    <cellStyle name="Normal_type of land" xfId="39" xr:uid="{EAFB5B01-1DE9-4BE2-82D0-90191C2814AE}"/>
    <cellStyle name="Row Division" xfId="32" xr:uid="{1F766262-D2B1-45D9-8D76-95F661CA6F53}"/>
    <cellStyle name="Row header 2" xfId="34" xr:uid="{3AF2000D-9A8B-44A5-89CA-A969A0E449D4}"/>
    <cellStyle name="Voluntary cell" xfId="37" xr:uid="{69FD0062-371B-4E3A-B9CA-8E1DC4369DFF}"/>
  </cellStyles>
  <dxfs count="0"/>
  <tableStyles count="0" defaultTableStyle="TableStyleMedium2" defaultPivotStyle="PivotStyleLight16"/>
  <colors>
    <mruColors>
      <color rgb="FF1E52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108</xdr:row>
      <xdr:rowOff>7620</xdr:rowOff>
    </xdr:from>
    <xdr:to>
      <xdr:col>0</xdr:col>
      <xdr:colOff>781308</xdr:colOff>
      <xdr:row>111</xdr:row>
      <xdr:rowOff>58158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1A16C9-4EC3-41C2-8AF8-0AFE603A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265140"/>
          <a:ext cx="590808" cy="553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876300</xdr:colOff>
      <xdr:row>108</xdr:row>
      <xdr:rowOff>22860</xdr:rowOff>
    </xdr:from>
    <xdr:to>
      <xdr:col>2</xdr:col>
      <xdr:colOff>320040</xdr:colOff>
      <xdr:row>111</xdr:row>
      <xdr:rowOff>15707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37E79A2-C1DE-42F0-BE57-A06284D12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18280380"/>
          <a:ext cx="3322320" cy="501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147</xdr:row>
      <xdr:rowOff>0</xdr:rowOff>
    </xdr:from>
    <xdr:to>
      <xdr:col>0</xdr:col>
      <xdr:colOff>720348</xdr:colOff>
      <xdr:row>150</xdr:row>
      <xdr:rowOff>54348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80A1C4-87F4-43DB-879D-53A2B5532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28658820"/>
          <a:ext cx="590808" cy="553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838200</xdr:colOff>
      <xdr:row>147</xdr:row>
      <xdr:rowOff>7620</xdr:rowOff>
    </xdr:from>
    <xdr:to>
      <xdr:col>2</xdr:col>
      <xdr:colOff>550545</xdr:colOff>
      <xdr:row>149</xdr:row>
      <xdr:rowOff>154772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981ACF5-D760-4B98-8E86-3D72D57B3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8666440"/>
          <a:ext cx="3322320" cy="501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193</xdr:row>
      <xdr:rowOff>0</xdr:rowOff>
    </xdr:from>
    <xdr:to>
      <xdr:col>0</xdr:col>
      <xdr:colOff>777498</xdr:colOff>
      <xdr:row>196</xdr:row>
      <xdr:rowOff>54348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1F3A3B-F327-4844-8D5B-3633D5B35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911280"/>
          <a:ext cx="590808" cy="553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914400</xdr:colOff>
      <xdr:row>193</xdr:row>
      <xdr:rowOff>22860</xdr:rowOff>
    </xdr:from>
    <xdr:to>
      <xdr:col>3</xdr:col>
      <xdr:colOff>742950</xdr:colOff>
      <xdr:row>196</xdr:row>
      <xdr:rowOff>19517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29C7FD-64BE-467D-99D0-676D23A1F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6934140"/>
          <a:ext cx="3322320" cy="501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199</xdr:row>
      <xdr:rowOff>0</xdr:rowOff>
    </xdr:from>
    <xdr:to>
      <xdr:col>0</xdr:col>
      <xdr:colOff>682248</xdr:colOff>
      <xdr:row>202</xdr:row>
      <xdr:rowOff>54348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846171-110C-4CB8-8C1B-C8E321C8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38618160"/>
          <a:ext cx="590808" cy="553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777240</xdr:colOff>
      <xdr:row>199</xdr:row>
      <xdr:rowOff>22860</xdr:rowOff>
    </xdr:from>
    <xdr:to>
      <xdr:col>1</xdr:col>
      <xdr:colOff>135255</xdr:colOff>
      <xdr:row>202</xdr:row>
      <xdr:rowOff>15707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901D026-3E20-4ABA-A582-CCFE899C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" y="38641020"/>
          <a:ext cx="3322320" cy="501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113</xdr:row>
      <xdr:rowOff>167640</xdr:rowOff>
    </xdr:from>
    <xdr:to>
      <xdr:col>0</xdr:col>
      <xdr:colOff>739398</xdr:colOff>
      <xdr:row>117</xdr:row>
      <xdr:rowOff>18153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7E5256-FF82-44DB-845B-8037F232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3881080"/>
          <a:ext cx="590808" cy="553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929640</xdr:colOff>
      <xdr:row>114</xdr:row>
      <xdr:rowOff>15240</xdr:rowOff>
    </xdr:from>
    <xdr:to>
      <xdr:col>1</xdr:col>
      <xdr:colOff>434340</xdr:colOff>
      <xdr:row>117</xdr:row>
      <xdr:rowOff>2372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5AD6BF9-8D5F-4374-8BB5-D91551F4E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" y="23911560"/>
          <a:ext cx="3322320" cy="501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7E0B7-0DA7-4C98-869E-DB3A30E952FA}">
  <dimension ref="A1:B15"/>
  <sheetViews>
    <sheetView tabSelected="1" workbookViewId="0">
      <selection activeCell="A17" sqref="A17"/>
    </sheetView>
  </sheetViews>
  <sheetFormatPr defaultRowHeight="14.4" x14ac:dyDescent="0.3"/>
  <sheetData>
    <row r="1" spans="1:2" x14ac:dyDescent="0.3">
      <c r="A1" s="196" t="s">
        <v>385</v>
      </c>
      <c r="B1" s="6"/>
    </row>
    <row r="2" spans="1:2" x14ac:dyDescent="0.3">
      <c r="A2" s="6"/>
      <c r="B2" s="6"/>
    </row>
    <row r="3" spans="1:2" x14ac:dyDescent="0.3">
      <c r="A3" s="193" t="s">
        <v>56</v>
      </c>
      <c r="B3" s="6"/>
    </row>
    <row r="4" spans="1:2" x14ac:dyDescent="0.3">
      <c r="A4" s="193" t="s">
        <v>34</v>
      </c>
      <c r="B4" s="6"/>
    </row>
    <row r="5" spans="1:2" x14ac:dyDescent="0.3">
      <c r="A5" s="193" t="s">
        <v>35</v>
      </c>
      <c r="B5" s="6"/>
    </row>
    <row r="6" spans="1:2" x14ac:dyDescent="0.3">
      <c r="A6" s="193" t="s">
        <v>36</v>
      </c>
      <c r="B6" s="6"/>
    </row>
    <row r="7" spans="1:2" x14ac:dyDescent="0.3">
      <c r="A7" s="194" t="s">
        <v>37</v>
      </c>
      <c r="B7" s="6"/>
    </row>
    <row r="8" spans="1:2" x14ac:dyDescent="0.3">
      <c r="A8" s="194" t="s">
        <v>38</v>
      </c>
      <c r="B8" s="6"/>
    </row>
    <row r="9" spans="1:2" x14ac:dyDescent="0.3">
      <c r="A9" s="195" t="s">
        <v>40</v>
      </c>
      <c r="B9" s="6"/>
    </row>
    <row r="10" spans="1:2" x14ac:dyDescent="0.3">
      <c r="A10" s="193" t="s">
        <v>138</v>
      </c>
      <c r="B10" s="6"/>
    </row>
    <row r="11" spans="1:2" x14ac:dyDescent="0.3">
      <c r="A11" s="193" t="s">
        <v>350</v>
      </c>
      <c r="B11" s="6"/>
    </row>
    <row r="12" spans="1:2" x14ac:dyDescent="0.3">
      <c r="A12" s="193" t="s">
        <v>351</v>
      </c>
      <c r="B12" s="6"/>
    </row>
    <row r="13" spans="1:2" x14ac:dyDescent="0.3">
      <c r="A13" s="193" t="s">
        <v>352</v>
      </c>
      <c r="B13" s="6"/>
    </row>
    <row r="14" spans="1:2" x14ac:dyDescent="0.3">
      <c r="A14" s="193" t="s">
        <v>353</v>
      </c>
      <c r="B14" s="6"/>
    </row>
    <row r="15" spans="1:2" x14ac:dyDescent="0.3">
      <c r="A15" s="193" t="s">
        <v>354</v>
      </c>
      <c r="B15" s="6"/>
    </row>
  </sheetData>
  <hyperlinks>
    <hyperlink ref="A3" location="'Fruits and Vegetables'!A1" display="Table 1. Annual volume of vegetables and fruit sold through the main organised markets by type and region" xr:uid="{231A3334-2CA4-4FCF-90B2-50C61E03C10B}"/>
    <hyperlink ref="A4" location="'Slaughtered livestock'!A1" display="Table 2. Annual slaughtered livestock (in heads) at licensed slaughterhouses by type of livestock and region" xr:uid="{B29E60CD-FEAA-471C-9554-D409BDF59FAA}"/>
    <hyperlink ref="A5" location="'Slaughtered livestock'!A1" display="Table 3. Annual carcass weight of slaughtered livestock by type of meat and region" xr:uid="{193C01B2-DBA0-4BE9-AB3A-36D19DAF06AA}"/>
    <hyperlink ref="A6" location="'Slaughtered livestock'!A1" display="Table 4. Annual producer value of slaughtered livestock by type of meat and region" xr:uid="{91C997F9-9522-4C56-8B44-E9962A69D116}"/>
    <hyperlink ref="A7" location="'Cow''s Milk'!A1" display="Table 5. Annual production of cow's milk by region" xr:uid="{EA9E77AA-5D29-44F8-86C1-FC50A7AD0133}"/>
    <hyperlink ref="A8" location="'Livestock present on farm'!A1" display="Table 6. Number of livestock heads present on farms by animal type and category and region" xr:uid="{ACFA448F-5821-45B7-8211-CA0098FE38D9}"/>
    <hyperlink ref="A9" location="'Plant protection products'!A1" display="Table 7. Annual sales of plant protection products in Malta" xr:uid="{110DE083-2970-40A4-B0BC-AD8DA44E0408}"/>
    <hyperlink ref="A10" location="'Organic Crops Statistics'!A1" display="Table 8. Certified organic crop area (under conversion and fully converted) and production from fully converted area." xr:uid="{DEAA316F-DE93-4345-A1AF-5966C2204352}"/>
    <hyperlink ref="A11" location="'IFS 2023 - 1. Holdings'!A1" display="Integrated Farm Statistics (IFS) 2023 - 1. Agricultural Holdings" xr:uid="{452CB814-3441-4F7B-BB4F-736A327CAD1C}"/>
    <hyperlink ref="A12" location="'IFS 2023 - 2. UAA'!A1" display="Integrated Farm Statistics (IFS) 2023 - 2. Utilised Agricultural Area (UAA)" xr:uid="{417585D8-0B3B-42B2-B67A-8D7CAA2C2FC1}"/>
    <hyperlink ref="A13" location="'IFS 2023 - 3. Livestock'!A1" display="Integrated Farm Statistics (IFS) 2023 - 3. Livestock" xr:uid="{4EC6367B-9B00-4940-87B6-FF22FF5E4282}"/>
    <hyperlink ref="A14" location="'IFS 2023 - 4. Labour Force'!A1" display="Integrated Farm Statistics (IFS) 2023 - 4. Labour Force" xr:uid="{509993BC-590A-4A02-AA49-36607083966E}"/>
    <hyperlink ref="A15" location="'IFS 2023 - 5.Machinery &amp; equip.'!A1" display="Integrated Farm Statistics (IFS) 2023 - 5. Machinery and Equipment" xr:uid="{5879CCFF-A40F-4330-8F25-1E6E48F4E9E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2CEE3-EDB5-4D6F-974A-5A777E32DA16}">
  <dimension ref="A1:M71"/>
  <sheetViews>
    <sheetView workbookViewId="0">
      <pane xSplit="1" ySplit="5" topLeftCell="B15" activePane="bottomRight" state="frozen"/>
      <selection activeCell="B30" sqref="B30"/>
      <selection pane="topRight" activeCell="B30" sqref="B30"/>
      <selection pane="bottomLeft" activeCell="B30" sqref="B30"/>
      <selection pane="bottomRight"/>
    </sheetView>
  </sheetViews>
  <sheetFormatPr defaultColWidth="8.88671875" defaultRowHeight="13.2" x14ac:dyDescent="0.25"/>
  <cols>
    <col min="1" max="1" width="21.6640625" style="6" customWidth="1"/>
    <col min="2" max="2" width="16.5546875" style="5" bestFit="1" customWidth="1"/>
    <col min="3" max="3" width="20" style="5" bestFit="1" customWidth="1"/>
    <col min="4" max="4" width="16.5546875" style="5" bestFit="1" customWidth="1"/>
    <col min="5" max="5" width="20" style="5" bestFit="1" customWidth="1"/>
    <col min="6" max="6" width="16.5546875" style="5" bestFit="1" customWidth="1"/>
    <col min="7" max="7" width="20" style="5" bestFit="1" customWidth="1"/>
    <col min="8" max="8" width="16.5546875" style="5" bestFit="1" customWidth="1"/>
    <col min="9" max="9" width="20" style="5" bestFit="1" customWidth="1"/>
    <col min="10" max="10" width="16.5546875" style="6" bestFit="1" customWidth="1"/>
    <col min="11" max="11" width="20" style="6" bestFit="1" customWidth="1"/>
    <col min="12" max="12" width="16.5546875" style="6" bestFit="1" customWidth="1"/>
    <col min="13" max="13" width="20" style="6" bestFit="1" customWidth="1"/>
    <col min="14" max="16384" width="8.88671875" style="6"/>
  </cols>
  <sheetData>
    <row r="1" spans="1:13" x14ac:dyDescent="0.25">
      <c r="A1" s="196" t="s">
        <v>56</v>
      </c>
    </row>
    <row r="3" spans="1:13" x14ac:dyDescent="0.25">
      <c r="A3" s="229"/>
      <c r="B3" s="277" t="s">
        <v>0</v>
      </c>
      <c r="C3" s="277"/>
      <c r="D3" s="277"/>
      <c r="E3" s="277"/>
      <c r="F3" s="277" t="s">
        <v>3</v>
      </c>
      <c r="G3" s="277"/>
      <c r="H3" s="277"/>
      <c r="I3" s="277"/>
      <c r="J3" s="277" t="s">
        <v>4</v>
      </c>
      <c r="K3" s="277"/>
      <c r="L3" s="277"/>
      <c r="M3" s="277"/>
    </row>
    <row r="4" spans="1:13" x14ac:dyDescent="0.25">
      <c r="A4" s="229"/>
      <c r="B4" s="278" t="s">
        <v>1</v>
      </c>
      <c r="C4" s="278"/>
      <c r="D4" s="278" t="s">
        <v>2</v>
      </c>
      <c r="E4" s="278"/>
      <c r="F4" s="278" t="s">
        <v>1</v>
      </c>
      <c r="G4" s="278"/>
      <c r="H4" s="278" t="s">
        <v>2</v>
      </c>
      <c r="I4" s="278"/>
      <c r="J4" s="278" t="s">
        <v>1</v>
      </c>
      <c r="K4" s="278"/>
      <c r="L4" s="278" t="s">
        <v>2</v>
      </c>
      <c r="M4" s="278"/>
    </row>
    <row r="5" spans="1:13" x14ac:dyDescent="0.25">
      <c r="A5" s="229"/>
      <c r="B5" s="231" t="s">
        <v>33</v>
      </c>
      <c r="C5" s="231" t="s">
        <v>58</v>
      </c>
      <c r="D5" s="231" t="s">
        <v>33</v>
      </c>
      <c r="E5" s="231" t="s">
        <v>58</v>
      </c>
      <c r="F5" s="231" t="s">
        <v>33</v>
      </c>
      <c r="G5" s="231" t="s">
        <v>58</v>
      </c>
      <c r="H5" s="231" t="s">
        <v>33</v>
      </c>
      <c r="I5" s="231" t="s">
        <v>58</v>
      </c>
      <c r="J5" s="231" t="s">
        <v>33</v>
      </c>
      <c r="K5" s="231" t="s">
        <v>58</v>
      </c>
      <c r="L5" s="231" t="s">
        <v>33</v>
      </c>
      <c r="M5" s="231" t="s">
        <v>58</v>
      </c>
    </row>
    <row r="6" spans="1:13" x14ac:dyDescent="0.25">
      <c r="A6" s="196">
        <v>2003</v>
      </c>
      <c r="B6" s="8">
        <v>38057.967000000004</v>
      </c>
      <c r="C6" s="9">
        <v>15709.509999999998</v>
      </c>
      <c r="D6" s="9">
        <v>2113.0160000000001</v>
      </c>
      <c r="E6" s="9">
        <v>2514.4090000000001</v>
      </c>
      <c r="F6" s="8">
        <v>30628.132000000001</v>
      </c>
      <c r="G6" s="9">
        <v>12722.380999999999</v>
      </c>
      <c r="H6" s="9">
        <v>1450.0709999999999</v>
      </c>
      <c r="I6" s="9">
        <v>1921.924</v>
      </c>
      <c r="J6" s="8">
        <v>7429.835</v>
      </c>
      <c r="K6" s="9">
        <v>2987.1289999999999</v>
      </c>
      <c r="L6" s="9">
        <v>662.94500000000005</v>
      </c>
      <c r="M6" s="9">
        <v>592.48500000000001</v>
      </c>
    </row>
    <row r="7" spans="1:13" x14ac:dyDescent="0.25">
      <c r="A7" s="196">
        <v>2004</v>
      </c>
      <c r="B7" s="8">
        <v>41911.495999999999</v>
      </c>
      <c r="C7" s="9">
        <v>14448.563000000002</v>
      </c>
      <c r="D7" s="9">
        <v>2602.1350000000002</v>
      </c>
      <c r="E7" s="9">
        <v>2268.6869999999999</v>
      </c>
      <c r="F7" s="8">
        <v>35056.129999999997</v>
      </c>
      <c r="G7" s="9">
        <v>11742.129000000001</v>
      </c>
      <c r="H7" s="9">
        <v>2095.0630000000001</v>
      </c>
      <c r="I7" s="9">
        <v>1919.921</v>
      </c>
      <c r="J7" s="8">
        <v>6855.366</v>
      </c>
      <c r="K7" s="9">
        <v>2706.4340000000002</v>
      </c>
      <c r="L7" s="9">
        <v>507.072</v>
      </c>
      <c r="M7" s="9">
        <v>348.76600000000002</v>
      </c>
    </row>
    <row r="8" spans="1:13" x14ac:dyDescent="0.25">
      <c r="A8" s="196">
        <v>2005</v>
      </c>
      <c r="B8" s="8">
        <v>40439.786999999997</v>
      </c>
      <c r="C8" s="9">
        <v>14442.646999999999</v>
      </c>
      <c r="D8" s="9">
        <v>2722.5140000000001</v>
      </c>
      <c r="E8" s="9">
        <v>2285.2089999999998</v>
      </c>
      <c r="F8" s="8">
        <v>34751.839999999997</v>
      </c>
      <c r="G8" s="9">
        <v>12253.567999999999</v>
      </c>
      <c r="H8" s="9">
        <v>2047.5429999999999</v>
      </c>
      <c r="I8" s="9">
        <v>1920.37</v>
      </c>
      <c r="J8" s="8">
        <v>5687.9470000000001</v>
      </c>
      <c r="K8" s="9">
        <v>2189.0790000000002</v>
      </c>
      <c r="L8" s="9">
        <v>674.971</v>
      </c>
      <c r="M8" s="9">
        <v>364.839</v>
      </c>
    </row>
    <row r="9" spans="1:13" x14ac:dyDescent="0.25">
      <c r="A9" s="196">
        <v>2006</v>
      </c>
      <c r="B9" s="8">
        <v>44811.385000000002</v>
      </c>
      <c r="C9" s="9">
        <v>15592.007000000001</v>
      </c>
      <c r="D9" s="9">
        <v>3518.2190000000001</v>
      </c>
      <c r="E9" s="9">
        <v>2913.1089999999999</v>
      </c>
      <c r="F9" s="8">
        <v>39556.601000000002</v>
      </c>
      <c r="G9" s="9">
        <v>13469.664000000001</v>
      </c>
      <c r="H9" s="9">
        <v>2905.491</v>
      </c>
      <c r="I9" s="9">
        <v>2469.6439999999998</v>
      </c>
      <c r="J9" s="8">
        <v>5254.7839999999997</v>
      </c>
      <c r="K9" s="9">
        <v>2122.3429999999998</v>
      </c>
      <c r="L9" s="9">
        <v>612.72799999999995</v>
      </c>
      <c r="M9" s="9">
        <v>443.46499999999997</v>
      </c>
    </row>
    <row r="10" spans="1:13" x14ac:dyDescent="0.25">
      <c r="A10" s="196">
        <v>2007</v>
      </c>
      <c r="B10" s="8">
        <v>44587.7</v>
      </c>
      <c r="C10" s="9">
        <v>17875.073</v>
      </c>
      <c r="D10" s="9">
        <v>2195.4380000000001</v>
      </c>
      <c r="E10" s="9">
        <v>2286.7690000000002</v>
      </c>
      <c r="F10" s="8">
        <v>39662.925999999999</v>
      </c>
      <c r="G10" s="9">
        <v>15500.8</v>
      </c>
      <c r="H10" s="9">
        <v>1635.835</v>
      </c>
      <c r="I10" s="9">
        <v>1886.402</v>
      </c>
      <c r="J10" s="8">
        <v>4924.7740000000003</v>
      </c>
      <c r="K10" s="9">
        <v>2374.2730000000001</v>
      </c>
      <c r="L10" s="9">
        <v>559.60299999999995</v>
      </c>
      <c r="M10" s="9">
        <v>400.36700000000002</v>
      </c>
    </row>
    <row r="11" spans="1:13" x14ac:dyDescent="0.25">
      <c r="A11" s="196">
        <v>2008</v>
      </c>
      <c r="B11" s="8">
        <v>44159.125</v>
      </c>
      <c r="C11" s="9">
        <v>18066.141</v>
      </c>
      <c r="D11" s="9">
        <v>3059.7659999999996</v>
      </c>
      <c r="E11" s="9">
        <v>3107.7069999999999</v>
      </c>
      <c r="F11" s="8">
        <v>39393.341</v>
      </c>
      <c r="G11" s="9">
        <v>15884.605</v>
      </c>
      <c r="H11" s="9">
        <v>2277.5819999999999</v>
      </c>
      <c r="I11" s="9">
        <v>2639.1709999999998</v>
      </c>
      <c r="J11" s="8">
        <v>4765.7839999999997</v>
      </c>
      <c r="K11" s="9">
        <v>2181.5360000000001</v>
      </c>
      <c r="L11" s="9">
        <v>782.18399999999997</v>
      </c>
      <c r="M11" s="9">
        <v>468.536</v>
      </c>
    </row>
    <row r="12" spans="1:13" x14ac:dyDescent="0.25">
      <c r="A12" s="196">
        <v>2009</v>
      </c>
      <c r="B12" s="8">
        <v>39812.213000000003</v>
      </c>
      <c r="C12" s="9">
        <v>17819.603999999999</v>
      </c>
      <c r="D12" s="9">
        <v>3085.8199999999997</v>
      </c>
      <c r="E12" s="9">
        <v>3055.0309999999999</v>
      </c>
      <c r="F12" s="8">
        <v>36030.061000000002</v>
      </c>
      <c r="G12" s="9">
        <v>15756.207</v>
      </c>
      <c r="H12" s="9">
        <v>2462.6</v>
      </c>
      <c r="I12" s="9">
        <v>2590.558</v>
      </c>
      <c r="J12" s="8">
        <v>3782.152</v>
      </c>
      <c r="K12" s="9">
        <v>2063.3969999999999</v>
      </c>
      <c r="L12" s="9">
        <v>623.22</v>
      </c>
      <c r="M12" s="9">
        <v>464.47300000000001</v>
      </c>
    </row>
    <row r="13" spans="1:13" x14ac:dyDescent="0.25">
      <c r="A13" s="196">
        <v>2010</v>
      </c>
      <c r="B13" s="8">
        <v>41239.814999999995</v>
      </c>
      <c r="C13" s="9">
        <v>17178.537</v>
      </c>
      <c r="D13" s="9">
        <v>2634.165</v>
      </c>
      <c r="E13" s="9">
        <v>3032.1440000000002</v>
      </c>
      <c r="F13" s="8">
        <v>37801.845999999998</v>
      </c>
      <c r="G13" s="9">
        <v>15194.151</v>
      </c>
      <c r="H13" s="9">
        <v>2040.886</v>
      </c>
      <c r="I13" s="9">
        <v>2574.2460000000001</v>
      </c>
      <c r="J13" s="8">
        <v>3437.9690000000001</v>
      </c>
      <c r="K13" s="9">
        <v>1984.386</v>
      </c>
      <c r="L13" s="9">
        <v>593.279</v>
      </c>
      <c r="M13" s="9">
        <v>457.89800000000002</v>
      </c>
    </row>
    <row r="14" spans="1:13" x14ac:dyDescent="0.25">
      <c r="A14" s="196">
        <v>2011</v>
      </c>
      <c r="B14" s="8">
        <v>42465.485530000005</v>
      </c>
      <c r="C14" s="9">
        <v>16770.43146</v>
      </c>
      <c r="D14" s="9">
        <v>3222.7174000000005</v>
      </c>
      <c r="E14" s="9">
        <v>2759.0840000000003</v>
      </c>
      <c r="F14" s="8">
        <v>38858.494030000002</v>
      </c>
      <c r="G14" s="9">
        <v>15015.668</v>
      </c>
      <c r="H14" s="9">
        <v>2526.3174000000004</v>
      </c>
      <c r="I14" s="9">
        <v>2369.0140000000001</v>
      </c>
      <c r="J14" s="8">
        <v>3606.9915000000001</v>
      </c>
      <c r="K14" s="9">
        <v>1754.7634599999999</v>
      </c>
      <c r="L14" s="9">
        <v>696.4</v>
      </c>
      <c r="M14" s="9">
        <v>390.07</v>
      </c>
    </row>
    <row r="15" spans="1:13" x14ac:dyDescent="0.25">
      <c r="A15" s="196">
        <v>2012</v>
      </c>
      <c r="B15" s="8">
        <v>38542.36</v>
      </c>
      <c r="C15" s="9">
        <v>17116.701000000001</v>
      </c>
      <c r="D15" s="9">
        <v>2693.6990000000001</v>
      </c>
      <c r="E15" s="9">
        <v>2572.585</v>
      </c>
      <c r="F15" s="8">
        <v>35020.998</v>
      </c>
      <c r="G15" s="9">
        <v>15327.853999999999</v>
      </c>
      <c r="H15" s="9">
        <v>2203.5610000000001</v>
      </c>
      <c r="I15" s="9">
        <v>2220.5250000000001</v>
      </c>
      <c r="J15" s="8">
        <v>3521.3620000000001</v>
      </c>
      <c r="K15" s="9">
        <v>1788.847</v>
      </c>
      <c r="L15" s="9">
        <v>490.13799999999998</v>
      </c>
      <c r="M15" s="9">
        <v>352.06</v>
      </c>
    </row>
    <row r="16" spans="1:13" x14ac:dyDescent="0.25">
      <c r="A16" s="196">
        <v>2013</v>
      </c>
      <c r="B16" s="8">
        <v>40899.996689999993</v>
      </c>
      <c r="C16" s="9">
        <v>16999.552860000003</v>
      </c>
      <c r="D16" s="9">
        <v>2175.8200700000002</v>
      </c>
      <c r="E16" s="9">
        <v>2804.2832900000003</v>
      </c>
      <c r="F16" s="8">
        <v>37072.276589999994</v>
      </c>
      <c r="G16" s="9">
        <v>15080.344050000003</v>
      </c>
      <c r="H16" s="9">
        <v>1755.96207</v>
      </c>
      <c r="I16" s="9">
        <v>2475.7573800000005</v>
      </c>
      <c r="J16" s="8">
        <v>3827.7201</v>
      </c>
      <c r="K16" s="9">
        <v>1919.2088099999999</v>
      </c>
      <c r="L16" s="9">
        <v>419.858</v>
      </c>
      <c r="M16" s="9">
        <v>328.52591000000001</v>
      </c>
    </row>
    <row r="17" spans="1:13" x14ac:dyDescent="0.25">
      <c r="A17" s="196">
        <v>2014</v>
      </c>
      <c r="B17" s="8">
        <v>41092.207600000009</v>
      </c>
      <c r="C17" s="9">
        <v>15931.537039999996</v>
      </c>
      <c r="D17" s="9">
        <v>2391.7141999999999</v>
      </c>
      <c r="E17" s="9">
        <v>2898.9545949999997</v>
      </c>
      <c r="F17" s="8">
        <v>37838.411000000007</v>
      </c>
      <c r="G17" s="9">
        <v>14267.240699999995</v>
      </c>
      <c r="H17" s="9">
        <v>1858.8144</v>
      </c>
      <c r="I17" s="9">
        <v>2544.4305299999996</v>
      </c>
      <c r="J17" s="8">
        <v>3253.7965999999997</v>
      </c>
      <c r="K17" s="9">
        <v>1664.2963400000003</v>
      </c>
      <c r="L17" s="9">
        <v>532.89980000000003</v>
      </c>
      <c r="M17" s="9">
        <v>354.52406500000001</v>
      </c>
    </row>
    <row r="18" spans="1:13" x14ac:dyDescent="0.25">
      <c r="A18" s="196">
        <v>2015</v>
      </c>
      <c r="B18" s="8">
        <v>37874.899000000005</v>
      </c>
      <c r="C18" s="9">
        <v>19540.315000000002</v>
      </c>
      <c r="D18" s="9">
        <v>2419.1370000000002</v>
      </c>
      <c r="E18" s="9">
        <v>3123.7159999999999</v>
      </c>
      <c r="F18" s="8">
        <v>34886.495000000003</v>
      </c>
      <c r="G18" s="9">
        <v>17619.274000000001</v>
      </c>
      <c r="H18" s="9">
        <v>1902.8910000000001</v>
      </c>
      <c r="I18" s="9">
        <v>2746.5479999999998</v>
      </c>
      <c r="J18" s="8">
        <v>2988.404</v>
      </c>
      <c r="K18" s="9">
        <v>1921.0409999999999</v>
      </c>
      <c r="L18" s="9">
        <v>516.24599999999998</v>
      </c>
      <c r="M18" s="9">
        <v>377.16800000000001</v>
      </c>
    </row>
    <row r="19" spans="1:13" x14ac:dyDescent="0.25">
      <c r="A19" s="196">
        <v>2016</v>
      </c>
      <c r="B19" s="8">
        <v>38216.801599999992</v>
      </c>
      <c r="C19" s="9">
        <v>20110.727505000003</v>
      </c>
      <c r="D19" s="9">
        <v>1796.6588999999999</v>
      </c>
      <c r="E19" s="9">
        <v>2770.3756549999994</v>
      </c>
      <c r="F19" s="8">
        <v>35736.020499999991</v>
      </c>
      <c r="G19" s="9">
        <v>18313.956135000004</v>
      </c>
      <c r="H19" s="9">
        <v>1313.5998</v>
      </c>
      <c r="I19" s="9">
        <v>2414.3003149999995</v>
      </c>
      <c r="J19" s="8">
        <v>2480.7811000000002</v>
      </c>
      <c r="K19" s="9">
        <v>1796.7713700000002</v>
      </c>
      <c r="L19" s="9">
        <v>483.0591</v>
      </c>
      <c r="M19" s="9">
        <v>356.07534000000004</v>
      </c>
    </row>
    <row r="20" spans="1:13" x14ac:dyDescent="0.25">
      <c r="A20" s="196">
        <v>2017</v>
      </c>
      <c r="B20" s="8">
        <v>35859.729049999994</v>
      </c>
      <c r="C20" s="9">
        <v>17762.696322</v>
      </c>
      <c r="D20" s="9">
        <v>2122.1015000000002</v>
      </c>
      <c r="E20" s="9">
        <v>2887.1812420000006</v>
      </c>
      <c r="F20" s="8">
        <v>33134.352849999996</v>
      </c>
      <c r="G20" s="9">
        <v>16148.400092</v>
      </c>
      <c r="H20" s="9">
        <v>1722.5454000000004</v>
      </c>
      <c r="I20" s="9">
        <v>2571.8209620000007</v>
      </c>
      <c r="J20" s="8">
        <v>2725.3761999999997</v>
      </c>
      <c r="K20" s="9">
        <v>1614.2962299999999</v>
      </c>
      <c r="L20" s="9">
        <v>399.55609999999996</v>
      </c>
      <c r="M20" s="9">
        <v>315.36028000000005</v>
      </c>
    </row>
    <row r="21" spans="1:13" x14ac:dyDescent="0.25">
      <c r="A21" s="196">
        <v>2018</v>
      </c>
      <c r="B21" s="8">
        <v>35263.004349999996</v>
      </c>
      <c r="C21" s="9">
        <v>16560.531281000003</v>
      </c>
      <c r="D21" s="9">
        <v>2371.39435</v>
      </c>
      <c r="E21" s="9">
        <v>3230.0292700000009</v>
      </c>
      <c r="F21" s="8">
        <v>32187.498799999994</v>
      </c>
      <c r="G21" s="9">
        <v>14898.487191000002</v>
      </c>
      <c r="H21" s="9">
        <v>2020.1421499999999</v>
      </c>
      <c r="I21" s="9">
        <v>2914.505020000001</v>
      </c>
      <c r="J21" s="8">
        <v>3075.5055500000003</v>
      </c>
      <c r="K21" s="9">
        <v>1662.0440900000001</v>
      </c>
      <c r="L21" s="9">
        <v>351.25219999999996</v>
      </c>
      <c r="M21" s="9">
        <v>315.52424999999999</v>
      </c>
    </row>
    <row r="22" spans="1:13" x14ac:dyDescent="0.25">
      <c r="A22" s="196">
        <v>2019</v>
      </c>
      <c r="B22" s="8">
        <v>32865.882250000002</v>
      </c>
      <c r="C22" s="9">
        <v>19457.481557000003</v>
      </c>
      <c r="D22" s="9">
        <v>2276.4708999999998</v>
      </c>
      <c r="E22" s="9">
        <v>2942.4007800000004</v>
      </c>
      <c r="F22" s="8">
        <v>29824.816850000003</v>
      </c>
      <c r="G22" s="9">
        <v>17466.328837000001</v>
      </c>
      <c r="H22" s="9">
        <v>1965.3058999999998</v>
      </c>
      <c r="I22" s="9">
        <v>2660.0356500000003</v>
      </c>
      <c r="J22" s="8">
        <v>3041.0654</v>
      </c>
      <c r="K22" s="9">
        <v>1991.1527200000005</v>
      </c>
      <c r="L22" s="9">
        <v>311.16500000000002</v>
      </c>
      <c r="M22" s="9">
        <v>282.36513000000008</v>
      </c>
    </row>
    <row r="23" spans="1:13" x14ac:dyDescent="0.25">
      <c r="A23" s="196">
        <v>2020</v>
      </c>
      <c r="B23" s="8">
        <f t="shared" ref="B23:E24" si="0">F23+J23</f>
        <v>32971.291150000005</v>
      </c>
      <c r="C23" s="9">
        <f t="shared" si="0"/>
        <v>18401.272169</v>
      </c>
      <c r="D23" s="9">
        <f t="shared" si="0"/>
        <v>2236.1021900000001</v>
      </c>
      <c r="E23" s="9">
        <f t="shared" si="0"/>
        <v>3076.6482150000006</v>
      </c>
      <c r="F23" s="8">
        <v>30609.194950000001</v>
      </c>
      <c r="G23" s="9">
        <v>16887.255198999999</v>
      </c>
      <c r="H23" s="9">
        <v>2008.72559</v>
      </c>
      <c r="I23" s="9">
        <v>2856.8220050000004</v>
      </c>
      <c r="J23" s="8">
        <v>2362.0962000000004</v>
      </c>
      <c r="K23" s="9">
        <v>1514.0169700000001</v>
      </c>
      <c r="L23" s="9">
        <v>227.3766</v>
      </c>
      <c r="M23" s="9">
        <v>219.82621</v>
      </c>
    </row>
    <row r="24" spans="1:13" x14ac:dyDescent="0.25">
      <c r="A24" s="196">
        <v>2021</v>
      </c>
      <c r="B24" s="8">
        <f t="shared" si="0"/>
        <v>30409.059509999999</v>
      </c>
      <c r="C24" s="9">
        <f t="shared" si="0"/>
        <v>18366.509931000001</v>
      </c>
      <c r="D24" s="9">
        <f t="shared" si="0"/>
        <v>2119.7310499999999</v>
      </c>
      <c r="E24" s="9">
        <f t="shared" si="0"/>
        <v>3173.5043490000003</v>
      </c>
      <c r="F24" s="8">
        <v>28631.17251</v>
      </c>
      <c r="G24" s="9">
        <v>17017.333811</v>
      </c>
      <c r="H24" s="9">
        <v>1813.7951499999999</v>
      </c>
      <c r="I24" s="9">
        <v>2928.0263790000004</v>
      </c>
      <c r="J24" s="8">
        <v>1777.8869999999999</v>
      </c>
      <c r="K24" s="9">
        <v>1349.1761200000001</v>
      </c>
      <c r="L24" s="9">
        <v>305.9359</v>
      </c>
      <c r="M24" s="9">
        <v>245.47797</v>
      </c>
    </row>
    <row r="25" spans="1:13" x14ac:dyDescent="0.25">
      <c r="A25" s="196">
        <v>2022</v>
      </c>
      <c r="B25" s="8">
        <f t="shared" ref="B25" si="1">F25+J25</f>
        <v>31452.80586</v>
      </c>
      <c r="C25" s="9">
        <f t="shared" ref="C25" si="2">G25+K25</f>
        <v>20750.474773000002</v>
      </c>
      <c r="D25" s="9">
        <f t="shared" ref="D25" si="3">H25+L25</f>
        <v>1989.2911000000001</v>
      </c>
      <c r="E25" s="9">
        <f t="shared" ref="E25" si="4">I25+M25</f>
        <v>3791.8024699999996</v>
      </c>
      <c r="F25" s="8">
        <v>29451.853289999999</v>
      </c>
      <c r="G25" s="9">
        <v>19111.100823000001</v>
      </c>
      <c r="H25" s="9">
        <v>1743.0948000000001</v>
      </c>
      <c r="I25" s="9">
        <v>3509.2123199999996</v>
      </c>
      <c r="J25" s="8">
        <v>2000.9525700000002</v>
      </c>
      <c r="K25" s="9">
        <v>1639.3739499999999</v>
      </c>
      <c r="L25" s="9">
        <v>246.19629999999998</v>
      </c>
      <c r="M25" s="9">
        <v>282.59015000000005</v>
      </c>
    </row>
    <row r="26" spans="1:13" x14ac:dyDescent="0.25">
      <c r="A26" s="196">
        <v>2023</v>
      </c>
      <c r="B26" s="8">
        <f t="shared" ref="B26:B27" si="5">F26+J26</f>
        <v>32583.865549999999</v>
      </c>
      <c r="C26" s="9">
        <f t="shared" ref="C26:C27" si="6">G26+K26</f>
        <v>23869.269869999996</v>
      </c>
      <c r="D26" s="9">
        <f t="shared" ref="D26:D27" si="7">H26+L26</f>
        <v>2080.0573499999996</v>
      </c>
      <c r="E26" s="9">
        <f t="shared" ref="E26:E27" si="8">I26+M26</f>
        <v>3796.2720600000007</v>
      </c>
      <c r="F26" s="8">
        <v>30571.416699999998</v>
      </c>
      <c r="G26" s="9">
        <v>21991.490309999997</v>
      </c>
      <c r="H26" s="9">
        <v>1868.3931499999997</v>
      </c>
      <c r="I26" s="9">
        <v>3547.3545600000007</v>
      </c>
      <c r="J26" s="8">
        <v>2012.44885</v>
      </c>
      <c r="K26" s="9">
        <v>1877.7795599999999</v>
      </c>
      <c r="L26" s="9">
        <v>211.66420000000002</v>
      </c>
      <c r="M26" s="9">
        <v>248.91749999999999</v>
      </c>
    </row>
    <row r="27" spans="1:13" x14ac:dyDescent="0.25">
      <c r="A27" s="196">
        <v>2024</v>
      </c>
      <c r="B27" s="8">
        <f t="shared" si="5"/>
        <v>32902.267489999998</v>
      </c>
      <c r="C27" s="9">
        <f t="shared" si="6"/>
        <v>24109.038890000003</v>
      </c>
      <c r="D27" s="9">
        <f t="shared" si="7"/>
        <v>1930.6417000000001</v>
      </c>
      <c r="E27" s="9">
        <f t="shared" si="8"/>
        <v>3723.4905000000003</v>
      </c>
      <c r="F27" s="8">
        <v>30858.81667</v>
      </c>
      <c r="G27" s="9">
        <v>22237.861760000003</v>
      </c>
      <c r="H27" s="9">
        <v>1644.3052</v>
      </c>
      <c r="I27" s="9">
        <v>3425.6471000000001</v>
      </c>
      <c r="J27" s="8">
        <v>2043.45082</v>
      </c>
      <c r="K27" s="9">
        <v>1871.1771299999998</v>
      </c>
      <c r="L27" s="9">
        <v>286.3365</v>
      </c>
      <c r="M27" s="9">
        <v>297.84340000000003</v>
      </c>
    </row>
    <row r="28" spans="1:13" x14ac:dyDescent="0.25">
      <c r="A28" s="196">
        <v>2025</v>
      </c>
      <c r="B28" s="8">
        <f t="shared" ref="B28" si="9">F28+J28</f>
        <v>33335.005279999998</v>
      </c>
      <c r="C28" s="9">
        <f t="shared" ref="C28" si="10">G28+K28</f>
        <v>23634.240600000001</v>
      </c>
      <c r="D28" s="9">
        <f t="shared" ref="D28" si="11">H28+L28</f>
        <v>1918.4876999999999</v>
      </c>
      <c r="E28" s="9">
        <f t="shared" ref="E28" si="12">I28+M28</f>
        <v>3956.4773</v>
      </c>
      <c r="F28" s="8">
        <v>31378.992429999998</v>
      </c>
      <c r="G28" s="9">
        <v>21921.141530000001</v>
      </c>
      <c r="H28" s="9">
        <v>1629.7378999999999</v>
      </c>
      <c r="I28" s="9">
        <v>3636.7743</v>
      </c>
      <c r="J28" s="8">
        <v>1956.0128500000001</v>
      </c>
      <c r="K28" s="9">
        <v>1713.09907</v>
      </c>
      <c r="L28" s="9">
        <v>288.74979999999999</v>
      </c>
      <c r="M28" s="9">
        <v>319.70299999999997</v>
      </c>
    </row>
    <row r="29" spans="1:13" x14ac:dyDescent="0.25">
      <c r="A29" s="7"/>
      <c r="B29" s="8"/>
      <c r="C29" s="9"/>
      <c r="D29" s="9"/>
      <c r="E29" s="9"/>
      <c r="F29" s="9"/>
      <c r="G29" s="9"/>
      <c r="H29" s="9"/>
      <c r="I29" s="9"/>
      <c r="J29" s="5"/>
      <c r="K29" s="5"/>
      <c r="L29" s="5"/>
      <c r="M29" s="5"/>
    </row>
    <row r="30" spans="1:13" x14ac:dyDescent="0.25">
      <c r="A30" s="77" t="s">
        <v>55</v>
      </c>
      <c r="B30" s="9"/>
      <c r="C30" s="9"/>
      <c r="D30" s="9"/>
      <c r="E30" s="9"/>
    </row>
    <row r="31" spans="1:13" x14ac:dyDescent="0.25">
      <c r="G31" s="6"/>
      <c r="H31" s="6"/>
      <c r="I31" s="6"/>
    </row>
    <row r="32" spans="1:13" x14ac:dyDescent="0.25">
      <c r="G32" s="6"/>
      <c r="H32" s="6"/>
      <c r="I32" s="6"/>
    </row>
    <row r="33" spans="7:9" x14ac:dyDescent="0.25">
      <c r="G33" s="6"/>
      <c r="H33" s="6"/>
      <c r="I33" s="6"/>
    </row>
    <row r="34" spans="7:9" x14ac:dyDescent="0.25">
      <c r="G34" s="6"/>
      <c r="H34" s="6"/>
      <c r="I34" s="6"/>
    </row>
    <row r="35" spans="7:9" x14ac:dyDescent="0.25">
      <c r="G35" s="6"/>
      <c r="H35" s="6"/>
      <c r="I35" s="6"/>
    </row>
    <row r="36" spans="7:9" x14ac:dyDescent="0.25">
      <c r="G36" s="6"/>
      <c r="H36" s="6"/>
      <c r="I36" s="6"/>
    </row>
    <row r="37" spans="7:9" x14ac:dyDescent="0.25">
      <c r="G37" s="6"/>
      <c r="H37" s="6"/>
      <c r="I37" s="6"/>
    </row>
    <row r="38" spans="7:9" x14ac:dyDescent="0.25">
      <c r="G38" s="6"/>
      <c r="H38" s="6"/>
      <c r="I38" s="6"/>
    </row>
    <row r="39" spans="7:9" x14ac:dyDescent="0.25">
      <c r="G39" s="6"/>
      <c r="H39" s="6"/>
      <c r="I39" s="6"/>
    </row>
    <row r="40" spans="7:9" x14ac:dyDescent="0.25">
      <c r="G40" s="6"/>
      <c r="H40" s="6"/>
      <c r="I40" s="6"/>
    </row>
    <row r="41" spans="7:9" x14ac:dyDescent="0.25">
      <c r="G41" s="6"/>
      <c r="H41" s="6"/>
      <c r="I41" s="6"/>
    </row>
    <row r="42" spans="7:9" x14ac:dyDescent="0.25">
      <c r="G42" s="6"/>
      <c r="H42" s="6"/>
      <c r="I42" s="6"/>
    </row>
    <row r="43" spans="7:9" x14ac:dyDescent="0.25">
      <c r="G43" s="6"/>
      <c r="H43" s="6"/>
      <c r="I43" s="6"/>
    </row>
    <row r="44" spans="7:9" x14ac:dyDescent="0.25">
      <c r="G44" s="6"/>
      <c r="H44" s="6"/>
      <c r="I44" s="6"/>
    </row>
    <row r="45" spans="7:9" x14ac:dyDescent="0.25">
      <c r="G45" s="6"/>
      <c r="H45" s="6"/>
      <c r="I45" s="6"/>
    </row>
    <row r="46" spans="7:9" x14ac:dyDescent="0.25">
      <c r="G46" s="6"/>
      <c r="H46" s="6"/>
      <c r="I46" s="6"/>
    </row>
    <row r="47" spans="7:9" x14ac:dyDescent="0.25">
      <c r="G47" s="6"/>
      <c r="H47" s="6"/>
      <c r="I47" s="6"/>
    </row>
    <row r="48" spans="7:9" x14ac:dyDescent="0.25">
      <c r="G48" s="6"/>
      <c r="H48" s="6"/>
      <c r="I48" s="6"/>
    </row>
    <row r="49" spans="7:9" x14ac:dyDescent="0.25">
      <c r="G49" s="6"/>
      <c r="H49" s="6"/>
      <c r="I49" s="6"/>
    </row>
    <row r="53" spans="7:9" x14ac:dyDescent="0.25">
      <c r="G53" s="6"/>
      <c r="H53" s="6"/>
      <c r="I53" s="6"/>
    </row>
    <row r="54" spans="7:9" x14ac:dyDescent="0.25">
      <c r="G54" s="6"/>
      <c r="H54" s="6"/>
      <c r="I54" s="6"/>
    </row>
    <row r="55" spans="7:9" x14ac:dyDescent="0.25">
      <c r="G55" s="6"/>
      <c r="H55" s="6"/>
      <c r="I55" s="6"/>
    </row>
    <row r="56" spans="7:9" x14ac:dyDescent="0.25">
      <c r="G56" s="6"/>
      <c r="H56" s="6"/>
      <c r="I56" s="6"/>
    </row>
    <row r="57" spans="7:9" x14ac:dyDescent="0.25">
      <c r="G57" s="6"/>
      <c r="H57" s="6"/>
      <c r="I57" s="6"/>
    </row>
    <row r="58" spans="7:9" x14ac:dyDescent="0.25">
      <c r="G58" s="6"/>
      <c r="H58" s="6"/>
      <c r="I58" s="6"/>
    </row>
    <row r="59" spans="7:9" x14ac:dyDescent="0.25">
      <c r="G59" s="6"/>
      <c r="H59" s="6"/>
      <c r="I59" s="6"/>
    </row>
    <row r="60" spans="7:9" x14ac:dyDescent="0.25">
      <c r="G60" s="6"/>
      <c r="H60" s="6"/>
      <c r="I60" s="6"/>
    </row>
    <row r="61" spans="7:9" x14ac:dyDescent="0.25">
      <c r="G61" s="6"/>
      <c r="H61" s="6"/>
      <c r="I61" s="6"/>
    </row>
    <row r="62" spans="7:9" x14ac:dyDescent="0.25">
      <c r="G62" s="6"/>
      <c r="H62" s="6"/>
      <c r="I62" s="6"/>
    </row>
    <row r="63" spans="7:9" x14ac:dyDescent="0.25">
      <c r="G63" s="6"/>
      <c r="H63" s="6"/>
      <c r="I63" s="6"/>
    </row>
    <row r="64" spans="7:9" x14ac:dyDescent="0.25">
      <c r="G64" s="6"/>
      <c r="H64" s="6"/>
      <c r="I64" s="6"/>
    </row>
    <row r="65" spans="7:9" x14ac:dyDescent="0.25">
      <c r="G65" s="6"/>
      <c r="H65" s="6"/>
      <c r="I65" s="6"/>
    </row>
    <row r="66" spans="7:9" x14ac:dyDescent="0.25">
      <c r="G66" s="6"/>
      <c r="H66" s="6"/>
      <c r="I66" s="6"/>
    </row>
    <row r="67" spans="7:9" x14ac:dyDescent="0.25">
      <c r="G67" s="6"/>
      <c r="H67" s="6"/>
      <c r="I67" s="6"/>
    </row>
    <row r="68" spans="7:9" x14ac:dyDescent="0.25">
      <c r="G68" s="6"/>
      <c r="H68" s="6"/>
      <c r="I68" s="6"/>
    </row>
    <row r="69" spans="7:9" x14ac:dyDescent="0.25">
      <c r="G69" s="6"/>
      <c r="H69" s="6"/>
      <c r="I69" s="6"/>
    </row>
    <row r="70" spans="7:9" x14ac:dyDescent="0.25">
      <c r="G70" s="6"/>
      <c r="H70" s="6"/>
      <c r="I70" s="6"/>
    </row>
    <row r="71" spans="7:9" x14ac:dyDescent="0.25">
      <c r="G71" s="6"/>
      <c r="H71" s="6"/>
      <c r="I71" s="6"/>
    </row>
  </sheetData>
  <mergeCells count="9">
    <mergeCell ref="B3:E3"/>
    <mergeCell ref="F3:I3"/>
    <mergeCell ref="J3:M3"/>
    <mergeCell ref="B4:C4"/>
    <mergeCell ref="D4:E4"/>
    <mergeCell ref="F4:G4"/>
    <mergeCell ref="H4:I4"/>
    <mergeCell ref="J4:K4"/>
    <mergeCell ref="L4:M4"/>
  </mergeCells>
  <hyperlinks>
    <hyperlink ref="A30" location="'List of tables'!A1" display="Go to list of tables." xr:uid="{CF300576-0BEC-40CE-8ACD-7CDB2784304F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AE671-58A6-4F60-A229-C07AA0B8BAD2}">
  <dimension ref="A1:M92"/>
  <sheetViews>
    <sheetView zoomScaleNormal="100" workbookViewId="0">
      <pane xSplit="1" ySplit="4" topLeftCell="B71" activePane="bottomRight" state="frozen"/>
      <selection pane="topRight" activeCell="B1" sqref="B1"/>
      <selection pane="bottomLeft" activeCell="A5" sqref="A5"/>
      <selection pane="bottomRight"/>
    </sheetView>
  </sheetViews>
  <sheetFormatPr defaultColWidth="8.88671875" defaultRowHeight="13.2" x14ac:dyDescent="0.25"/>
  <cols>
    <col min="1" max="1" width="21.6640625" style="6" customWidth="1"/>
    <col min="2" max="10" width="13" style="6" customWidth="1"/>
    <col min="11" max="16384" width="8.88671875" style="6"/>
  </cols>
  <sheetData>
    <row r="1" spans="1:10" x14ac:dyDescent="0.25">
      <c r="A1" s="196" t="s">
        <v>34</v>
      </c>
    </row>
    <row r="3" spans="1:10" x14ac:dyDescent="0.25">
      <c r="A3" s="229"/>
      <c r="B3" s="277" t="s">
        <v>0</v>
      </c>
      <c r="C3" s="277"/>
      <c r="D3" s="277"/>
      <c r="E3" s="277" t="s">
        <v>3</v>
      </c>
      <c r="F3" s="277"/>
      <c r="G3" s="277"/>
      <c r="H3" s="277" t="s">
        <v>4</v>
      </c>
      <c r="I3" s="277"/>
      <c r="J3" s="277"/>
    </row>
    <row r="4" spans="1:10" x14ac:dyDescent="0.25">
      <c r="A4" s="229"/>
      <c r="B4" s="230" t="s">
        <v>5</v>
      </c>
      <c r="C4" s="230" t="s">
        <v>6</v>
      </c>
      <c r="D4" s="230" t="s">
        <v>7</v>
      </c>
      <c r="E4" s="230" t="s">
        <v>5</v>
      </c>
      <c r="F4" s="230" t="s">
        <v>6</v>
      </c>
      <c r="G4" s="230" t="s">
        <v>7</v>
      </c>
      <c r="H4" s="230" t="s">
        <v>5</v>
      </c>
      <c r="I4" s="230" t="s">
        <v>6</v>
      </c>
      <c r="J4" s="230" t="s">
        <v>7</v>
      </c>
    </row>
    <row r="5" spans="1:10" x14ac:dyDescent="0.25">
      <c r="A5" s="196">
        <v>2003</v>
      </c>
      <c r="B5" s="8">
        <v>5195</v>
      </c>
      <c r="C5" s="9">
        <v>121230</v>
      </c>
      <c r="D5" s="9">
        <v>4700865</v>
      </c>
      <c r="E5" s="8">
        <v>4820</v>
      </c>
      <c r="F5" s="9">
        <v>114917</v>
      </c>
      <c r="G5" s="71">
        <v>3539856</v>
      </c>
      <c r="H5" s="5">
        <v>375</v>
      </c>
      <c r="I5" s="5">
        <v>6313</v>
      </c>
      <c r="J5" s="5">
        <v>1161009</v>
      </c>
    </row>
    <row r="6" spans="1:10" x14ac:dyDescent="0.25">
      <c r="A6" s="196">
        <v>2004</v>
      </c>
      <c r="B6" s="8">
        <v>4822</v>
      </c>
      <c r="C6" s="9">
        <v>104504</v>
      </c>
      <c r="D6" s="9">
        <v>3895233</v>
      </c>
      <c r="E6" s="8">
        <v>4669</v>
      </c>
      <c r="F6" s="9">
        <v>102567</v>
      </c>
      <c r="G6" s="71">
        <v>2968721</v>
      </c>
      <c r="H6" s="5">
        <v>153</v>
      </c>
      <c r="I6" s="5">
        <v>1937</v>
      </c>
      <c r="J6" s="5">
        <v>926512</v>
      </c>
    </row>
    <row r="7" spans="1:10" x14ac:dyDescent="0.25">
      <c r="A7" s="196">
        <v>2005</v>
      </c>
      <c r="B7" s="8">
        <v>5287</v>
      </c>
      <c r="C7" s="9">
        <v>108210</v>
      </c>
      <c r="D7" s="9">
        <v>2770616</v>
      </c>
      <c r="E7" s="8">
        <v>5258</v>
      </c>
      <c r="F7" s="9">
        <v>108196</v>
      </c>
      <c r="G7" s="71">
        <v>2429977</v>
      </c>
      <c r="H7" s="5">
        <v>29</v>
      </c>
      <c r="I7" s="5">
        <v>14</v>
      </c>
      <c r="J7" s="5">
        <v>340639</v>
      </c>
    </row>
    <row r="8" spans="1:10" x14ac:dyDescent="0.25">
      <c r="A8" s="196">
        <v>2006</v>
      </c>
      <c r="B8" s="8">
        <v>5205</v>
      </c>
      <c r="C8" s="9">
        <v>103562</v>
      </c>
      <c r="D8" s="9">
        <v>2665684</v>
      </c>
      <c r="E8" s="8">
        <v>5190</v>
      </c>
      <c r="F8" s="9">
        <v>103558</v>
      </c>
      <c r="G8" s="71">
        <v>2604359</v>
      </c>
      <c r="H8" s="5">
        <v>15</v>
      </c>
      <c r="I8" s="5">
        <v>4</v>
      </c>
      <c r="J8" s="5">
        <v>61325</v>
      </c>
    </row>
    <row r="9" spans="1:10" x14ac:dyDescent="0.25">
      <c r="A9" s="196">
        <v>2007</v>
      </c>
      <c r="B9" s="8">
        <v>4962</v>
      </c>
      <c r="C9" s="9">
        <v>94290</v>
      </c>
      <c r="D9" s="9">
        <v>2896187</v>
      </c>
      <c r="E9" s="8">
        <v>4962</v>
      </c>
      <c r="F9" s="9">
        <v>94290</v>
      </c>
      <c r="G9" s="71">
        <v>2896187</v>
      </c>
      <c r="H9" s="72" t="s">
        <v>52</v>
      </c>
      <c r="I9" s="73" t="s">
        <v>52</v>
      </c>
      <c r="J9" s="73" t="s">
        <v>52</v>
      </c>
    </row>
    <row r="10" spans="1:10" x14ac:dyDescent="0.25">
      <c r="A10" s="196">
        <v>2008</v>
      </c>
      <c r="B10" s="8">
        <v>5453</v>
      </c>
      <c r="C10" s="9">
        <v>102104</v>
      </c>
      <c r="D10" s="9">
        <v>3138294</v>
      </c>
      <c r="E10" s="8">
        <v>5453</v>
      </c>
      <c r="F10" s="9">
        <v>102104</v>
      </c>
      <c r="G10" s="71">
        <v>3138294</v>
      </c>
      <c r="H10" s="72" t="s">
        <v>52</v>
      </c>
      <c r="I10" s="73" t="s">
        <v>52</v>
      </c>
      <c r="J10" s="73" t="s">
        <v>52</v>
      </c>
    </row>
    <row r="11" spans="1:10" x14ac:dyDescent="0.25">
      <c r="A11" s="196">
        <v>2009</v>
      </c>
      <c r="B11" s="8">
        <v>6046</v>
      </c>
      <c r="C11" s="9">
        <v>90140</v>
      </c>
      <c r="D11" s="9">
        <v>2851363</v>
      </c>
      <c r="E11" s="8">
        <v>6046</v>
      </c>
      <c r="F11" s="9">
        <v>90140</v>
      </c>
      <c r="G11" s="71">
        <v>2851363</v>
      </c>
      <c r="H11" s="72" t="s">
        <v>52</v>
      </c>
      <c r="I11" s="73" t="s">
        <v>52</v>
      </c>
      <c r="J11" s="73" t="s">
        <v>52</v>
      </c>
    </row>
    <row r="12" spans="1:10" x14ac:dyDescent="0.25">
      <c r="A12" s="196">
        <v>2010</v>
      </c>
      <c r="B12" s="8">
        <v>5691</v>
      </c>
      <c r="C12" s="9">
        <v>85228</v>
      </c>
      <c r="D12" s="9">
        <v>2689586</v>
      </c>
      <c r="E12" s="8">
        <v>5691</v>
      </c>
      <c r="F12" s="9">
        <v>85228</v>
      </c>
      <c r="G12" s="71">
        <v>2689586</v>
      </c>
      <c r="H12" s="72" t="s">
        <v>52</v>
      </c>
      <c r="I12" s="73" t="s">
        <v>52</v>
      </c>
      <c r="J12" s="73" t="s">
        <v>52</v>
      </c>
    </row>
    <row r="13" spans="1:10" x14ac:dyDescent="0.25">
      <c r="A13" s="196">
        <v>2011</v>
      </c>
      <c r="B13" s="8">
        <v>4252</v>
      </c>
      <c r="C13" s="9">
        <v>83622</v>
      </c>
      <c r="D13" s="9">
        <v>2437038</v>
      </c>
      <c r="E13" s="8">
        <v>4201</v>
      </c>
      <c r="F13" s="9">
        <v>83080</v>
      </c>
      <c r="G13" s="71">
        <v>2437038</v>
      </c>
      <c r="H13" s="5">
        <v>51</v>
      </c>
      <c r="I13" s="5">
        <v>542</v>
      </c>
      <c r="J13" s="73" t="s">
        <v>52</v>
      </c>
    </row>
    <row r="14" spans="1:10" x14ac:dyDescent="0.25">
      <c r="A14" s="196">
        <v>2012</v>
      </c>
      <c r="B14" s="8">
        <v>4083</v>
      </c>
      <c r="C14" s="9">
        <v>68688</v>
      </c>
      <c r="D14" s="9">
        <v>2562359</v>
      </c>
      <c r="E14" s="8">
        <v>3698</v>
      </c>
      <c r="F14" s="9">
        <v>64276</v>
      </c>
      <c r="G14" s="71">
        <v>2562359</v>
      </c>
      <c r="H14" s="5">
        <v>385</v>
      </c>
      <c r="I14" s="5">
        <v>4412</v>
      </c>
      <c r="J14" s="73" t="s">
        <v>52</v>
      </c>
    </row>
    <row r="15" spans="1:10" x14ac:dyDescent="0.25">
      <c r="A15" s="196">
        <v>2013</v>
      </c>
      <c r="B15" s="8">
        <v>4076</v>
      </c>
      <c r="C15" s="9">
        <v>71230</v>
      </c>
      <c r="D15" s="9">
        <v>2352915</v>
      </c>
      <c r="E15" s="8">
        <v>3615</v>
      </c>
      <c r="F15" s="9">
        <v>66010</v>
      </c>
      <c r="G15" s="71">
        <v>2352915</v>
      </c>
      <c r="H15" s="5">
        <v>461</v>
      </c>
      <c r="I15" s="5">
        <v>5220</v>
      </c>
      <c r="J15" s="73" t="s">
        <v>52</v>
      </c>
    </row>
    <row r="16" spans="1:10" x14ac:dyDescent="0.25">
      <c r="A16" s="196">
        <v>2014</v>
      </c>
      <c r="B16" s="8">
        <v>4088</v>
      </c>
      <c r="C16" s="9">
        <v>69789</v>
      </c>
      <c r="D16" s="9">
        <v>2230340</v>
      </c>
      <c r="E16" s="8">
        <v>3636</v>
      </c>
      <c r="F16" s="9">
        <v>65877</v>
      </c>
      <c r="G16" s="71">
        <v>2230340</v>
      </c>
      <c r="H16" s="5">
        <v>452</v>
      </c>
      <c r="I16" s="5">
        <v>3912</v>
      </c>
      <c r="J16" s="73" t="s">
        <v>52</v>
      </c>
    </row>
    <row r="17" spans="1:10" x14ac:dyDescent="0.25">
      <c r="A17" s="196">
        <v>2015</v>
      </c>
      <c r="B17" s="8">
        <v>3766</v>
      </c>
      <c r="C17" s="9">
        <v>60722</v>
      </c>
      <c r="D17" s="9">
        <v>2250990</v>
      </c>
      <c r="E17" s="8">
        <v>3206</v>
      </c>
      <c r="F17" s="9">
        <v>56709</v>
      </c>
      <c r="G17" s="71">
        <v>2250990</v>
      </c>
      <c r="H17" s="5">
        <v>560</v>
      </c>
      <c r="I17" s="5">
        <v>4013</v>
      </c>
      <c r="J17" s="73" t="s">
        <v>52</v>
      </c>
    </row>
    <row r="18" spans="1:10" x14ac:dyDescent="0.25">
      <c r="A18" s="196">
        <v>2016</v>
      </c>
      <c r="B18" s="8">
        <v>4167</v>
      </c>
      <c r="C18" s="9">
        <v>56140</v>
      </c>
      <c r="D18" s="9">
        <v>2148349</v>
      </c>
      <c r="E18" s="8">
        <v>3125</v>
      </c>
      <c r="F18" s="9">
        <v>53511</v>
      </c>
      <c r="G18" s="71">
        <v>2148349</v>
      </c>
      <c r="H18" s="5">
        <v>1042</v>
      </c>
      <c r="I18" s="5">
        <v>2629</v>
      </c>
      <c r="J18" s="73" t="s">
        <v>52</v>
      </c>
    </row>
    <row r="19" spans="1:10" x14ac:dyDescent="0.25">
      <c r="A19" s="196">
        <v>2017</v>
      </c>
      <c r="B19" s="8">
        <v>4086</v>
      </c>
      <c r="C19" s="9">
        <v>55202</v>
      </c>
      <c r="D19" s="9">
        <v>2126445</v>
      </c>
      <c r="E19" s="8">
        <v>3002</v>
      </c>
      <c r="F19" s="9">
        <v>49420</v>
      </c>
      <c r="G19" s="71">
        <v>2126445</v>
      </c>
      <c r="H19" s="5">
        <v>1084</v>
      </c>
      <c r="I19" s="5">
        <v>5782</v>
      </c>
      <c r="J19" s="73" t="s">
        <v>52</v>
      </c>
    </row>
    <row r="20" spans="1:10" x14ac:dyDescent="0.25">
      <c r="A20" s="196">
        <v>2018</v>
      </c>
      <c r="B20" s="8">
        <v>3860</v>
      </c>
      <c r="C20" s="9">
        <v>52921</v>
      </c>
      <c r="D20" s="9">
        <v>2296579</v>
      </c>
      <c r="E20" s="8">
        <v>2937</v>
      </c>
      <c r="F20" s="9">
        <v>49893</v>
      </c>
      <c r="G20" s="71">
        <v>2296579</v>
      </c>
      <c r="H20" s="5">
        <v>923</v>
      </c>
      <c r="I20" s="5">
        <v>3028</v>
      </c>
      <c r="J20" s="73" t="s">
        <v>52</v>
      </c>
    </row>
    <row r="21" spans="1:10" x14ac:dyDescent="0.25">
      <c r="A21" s="196">
        <v>2019</v>
      </c>
      <c r="B21" s="8">
        <v>3697</v>
      </c>
      <c r="C21" s="9">
        <v>51578</v>
      </c>
      <c r="D21" s="9">
        <v>2337759</v>
      </c>
      <c r="E21" s="8">
        <v>2646</v>
      </c>
      <c r="F21" s="9">
        <v>48675</v>
      </c>
      <c r="G21" s="71">
        <v>2337759</v>
      </c>
      <c r="H21" s="5">
        <v>1051</v>
      </c>
      <c r="I21" s="5">
        <v>2903</v>
      </c>
      <c r="J21" s="73" t="s">
        <v>52</v>
      </c>
    </row>
    <row r="22" spans="1:10" x14ac:dyDescent="0.25">
      <c r="A22" s="196">
        <v>2020</v>
      </c>
      <c r="B22" s="8">
        <v>4100</v>
      </c>
      <c r="C22" s="9">
        <v>54210</v>
      </c>
      <c r="D22" s="9">
        <v>2429723</v>
      </c>
      <c r="E22" s="8">
        <v>2904</v>
      </c>
      <c r="F22" s="9">
        <v>51048</v>
      </c>
      <c r="G22" s="71">
        <v>2429723</v>
      </c>
      <c r="H22" s="5">
        <v>1196</v>
      </c>
      <c r="I22" s="5">
        <v>3162</v>
      </c>
      <c r="J22" s="73" t="s">
        <v>52</v>
      </c>
    </row>
    <row r="23" spans="1:10" x14ac:dyDescent="0.25">
      <c r="A23" s="196">
        <v>2021</v>
      </c>
      <c r="B23" s="8">
        <v>3808</v>
      </c>
      <c r="C23" s="9">
        <v>53970</v>
      </c>
      <c r="D23" s="9">
        <v>2494235</v>
      </c>
      <c r="E23" s="8">
        <v>2668</v>
      </c>
      <c r="F23" s="9">
        <v>51317</v>
      </c>
      <c r="G23" s="71">
        <v>2494235</v>
      </c>
      <c r="H23" s="5">
        <v>1140</v>
      </c>
      <c r="I23" s="5">
        <v>2653</v>
      </c>
      <c r="J23" s="73" t="s">
        <v>52</v>
      </c>
    </row>
    <row r="24" spans="1:10" x14ac:dyDescent="0.25">
      <c r="A24" s="196">
        <v>2022</v>
      </c>
      <c r="B24" s="8">
        <f>SUM(E24,H24)</f>
        <v>3750</v>
      </c>
      <c r="C24" s="9">
        <f t="shared" ref="C24:D24" si="0">SUM(F24,I24)</f>
        <v>51194</v>
      </c>
      <c r="D24" s="9">
        <f t="shared" si="0"/>
        <v>2666090</v>
      </c>
      <c r="E24" s="8">
        <v>2613</v>
      </c>
      <c r="F24" s="9">
        <v>48297</v>
      </c>
      <c r="G24" s="71">
        <v>2666090</v>
      </c>
      <c r="H24" s="5">
        <v>1137</v>
      </c>
      <c r="I24" s="5">
        <v>2897</v>
      </c>
      <c r="J24" s="73" t="s">
        <v>52</v>
      </c>
    </row>
    <row r="25" spans="1:10" x14ac:dyDescent="0.25">
      <c r="A25" s="196">
        <v>2023</v>
      </c>
      <c r="B25" s="8">
        <f>SUM(E25,H25)</f>
        <v>3959</v>
      </c>
      <c r="C25" s="9">
        <f t="shared" ref="C25:C26" si="1">SUM(F25,I25)</f>
        <v>47026</v>
      </c>
      <c r="D25" s="9">
        <f t="shared" ref="D25:D26" si="2">SUM(G25,J25)</f>
        <v>2865619.5</v>
      </c>
      <c r="E25" s="8">
        <v>2681</v>
      </c>
      <c r="F25" s="9">
        <v>44463</v>
      </c>
      <c r="G25" s="71">
        <v>2865619.5</v>
      </c>
      <c r="H25" s="5">
        <v>1278</v>
      </c>
      <c r="I25" s="5">
        <v>2563</v>
      </c>
      <c r="J25" s="73" t="s">
        <v>52</v>
      </c>
    </row>
    <row r="26" spans="1:10" x14ac:dyDescent="0.25">
      <c r="A26" s="196">
        <v>2024</v>
      </c>
      <c r="B26" s="8">
        <f>SUM(E26,H26)</f>
        <v>4025</v>
      </c>
      <c r="C26" s="9">
        <f t="shared" si="1"/>
        <v>48026</v>
      </c>
      <c r="D26" s="9">
        <f t="shared" si="2"/>
        <v>3012126</v>
      </c>
      <c r="E26" s="8">
        <v>2618</v>
      </c>
      <c r="F26" s="9">
        <v>45012</v>
      </c>
      <c r="G26" s="71">
        <v>3012126</v>
      </c>
      <c r="H26" s="5">
        <v>1407</v>
      </c>
      <c r="I26" s="5">
        <v>3014</v>
      </c>
      <c r="J26" s="73" t="s">
        <v>52</v>
      </c>
    </row>
    <row r="27" spans="1:10" x14ac:dyDescent="0.25">
      <c r="A27" s="196">
        <v>2025</v>
      </c>
      <c r="B27" s="8">
        <f>SUM(E27,H27)</f>
        <v>4485</v>
      </c>
      <c r="C27" s="9">
        <f t="shared" ref="C27" si="3">SUM(F27,I27)</f>
        <v>48841</v>
      </c>
      <c r="D27" s="9">
        <f t="shared" ref="D27" si="4">SUM(G27,J27)</f>
        <v>2949030</v>
      </c>
      <c r="E27" s="8">
        <v>2660</v>
      </c>
      <c r="F27" s="9">
        <v>45000</v>
      </c>
      <c r="G27" s="71">
        <v>2949030</v>
      </c>
      <c r="H27" s="5">
        <v>1825</v>
      </c>
      <c r="I27" s="5">
        <v>3841</v>
      </c>
      <c r="J27" s="73" t="s">
        <v>52</v>
      </c>
    </row>
    <row r="28" spans="1:10" ht="6.9" customHeight="1" x14ac:dyDescent="0.25">
      <c r="A28" s="7"/>
      <c r="B28" s="9"/>
      <c r="C28" s="9"/>
      <c r="D28" s="9"/>
      <c r="E28" s="9"/>
      <c r="F28" s="9"/>
      <c r="G28" s="9"/>
      <c r="H28" s="5"/>
      <c r="I28" s="5"/>
      <c r="J28" s="73"/>
    </row>
    <row r="29" spans="1:10" x14ac:dyDescent="0.25">
      <c r="A29" s="3" t="s">
        <v>60</v>
      </c>
      <c r="D29" s="74"/>
    </row>
    <row r="31" spans="1:10" x14ac:dyDescent="0.25">
      <c r="A31" s="196" t="s">
        <v>35</v>
      </c>
    </row>
    <row r="32" spans="1:10" x14ac:dyDescent="0.25">
      <c r="A32" s="7"/>
    </row>
    <row r="33" spans="1:10" x14ac:dyDescent="0.25">
      <c r="J33" s="232" t="s">
        <v>53</v>
      </c>
    </row>
    <row r="34" spans="1:10" x14ac:dyDescent="0.25">
      <c r="A34" s="229"/>
      <c r="B34" s="277" t="s">
        <v>0</v>
      </c>
      <c r="C34" s="277"/>
      <c r="D34" s="277"/>
      <c r="E34" s="277" t="s">
        <v>3</v>
      </c>
      <c r="F34" s="277"/>
      <c r="G34" s="277"/>
      <c r="H34" s="277" t="s">
        <v>4</v>
      </c>
      <c r="I34" s="277"/>
      <c r="J34" s="277"/>
    </row>
    <row r="35" spans="1:10" x14ac:dyDescent="0.25">
      <c r="A35" s="229"/>
      <c r="B35" s="230" t="s">
        <v>49</v>
      </c>
      <c r="C35" s="230" t="s">
        <v>50</v>
      </c>
      <c r="D35" s="230" t="s">
        <v>51</v>
      </c>
      <c r="E35" s="230" t="s">
        <v>49</v>
      </c>
      <c r="F35" s="230" t="s">
        <v>50</v>
      </c>
      <c r="G35" s="230" t="s">
        <v>51</v>
      </c>
      <c r="H35" s="230" t="s">
        <v>49</v>
      </c>
      <c r="I35" s="230" t="s">
        <v>50</v>
      </c>
      <c r="J35" s="230" t="s">
        <v>51</v>
      </c>
    </row>
    <row r="36" spans="1:10" x14ac:dyDescent="0.25">
      <c r="A36" s="196">
        <v>2003</v>
      </c>
      <c r="B36" s="8">
        <v>1408.201</v>
      </c>
      <c r="C36" s="9">
        <v>9822.0380000000005</v>
      </c>
      <c r="D36" s="71">
        <v>7404.6486199999999</v>
      </c>
      <c r="E36" s="5">
        <v>1319.1320000000001</v>
      </c>
      <c r="F36" s="5">
        <v>9302.4719999999998</v>
      </c>
      <c r="G36" s="5">
        <v>5613.4565200000006</v>
      </c>
      <c r="H36" s="8">
        <v>89.069000000000003</v>
      </c>
      <c r="I36" s="9">
        <v>519.56600000000003</v>
      </c>
      <c r="J36" s="9">
        <v>1791.1920999999998</v>
      </c>
    </row>
    <row r="37" spans="1:10" x14ac:dyDescent="0.25">
      <c r="A37" s="196">
        <v>2004</v>
      </c>
      <c r="B37" s="8">
        <v>1290.1130000000001</v>
      </c>
      <c r="C37" s="9">
        <v>8469.91</v>
      </c>
      <c r="D37" s="71">
        <v>6294.0465549999999</v>
      </c>
      <c r="E37" s="5">
        <v>1253.4110000000001</v>
      </c>
      <c r="F37" s="5">
        <v>8311.3019999999997</v>
      </c>
      <c r="G37" s="5">
        <v>4846.2397549999996</v>
      </c>
      <c r="H37" s="8">
        <v>36.701999999999998</v>
      </c>
      <c r="I37" s="9">
        <v>158.608</v>
      </c>
      <c r="J37" s="9">
        <v>1447.8068000000001</v>
      </c>
    </row>
    <row r="38" spans="1:10" x14ac:dyDescent="0.25">
      <c r="A38" s="196">
        <v>2005</v>
      </c>
      <c r="B38" s="8">
        <v>1390.059</v>
      </c>
      <c r="C38" s="9">
        <v>8889.4629999999997</v>
      </c>
      <c r="D38" s="71">
        <v>4518.1745200000005</v>
      </c>
      <c r="E38" s="5">
        <v>1383.7660000000001</v>
      </c>
      <c r="F38" s="5">
        <v>8887.8919999999998</v>
      </c>
      <c r="G38" s="5">
        <v>4018.04277</v>
      </c>
      <c r="H38" s="8">
        <v>6.2930000000000001</v>
      </c>
      <c r="I38" s="9">
        <v>1.571</v>
      </c>
      <c r="J38" s="9">
        <v>500.13175000000001</v>
      </c>
    </row>
    <row r="39" spans="1:10" x14ac:dyDescent="0.25">
      <c r="A39" s="196">
        <v>2006</v>
      </c>
      <c r="B39" s="8">
        <v>1398.1949999999999</v>
      </c>
      <c r="C39" s="9">
        <v>8217.6589999999997</v>
      </c>
      <c r="D39" s="71">
        <v>3935.1708249999997</v>
      </c>
      <c r="E39" s="5">
        <v>1395.364</v>
      </c>
      <c r="F39" s="5">
        <v>8217.2559999999994</v>
      </c>
      <c r="G39" s="5">
        <v>3814.8811249999999</v>
      </c>
      <c r="H39" s="8">
        <v>2.831</v>
      </c>
      <c r="I39" s="9">
        <v>0.40300000000000002</v>
      </c>
      <c r="J39" s="9">
        <v>120.2897</v>
      </c>
    </row>
    <row r="40" spans="1:10" x14ac:dyDescent="0.25">
      <c r="A40" s="196">
        <v>2007</v>
      </c>
      <c r="B40" s="8">
        <v>1385.896</v>
      </c>
      <c r="C40" s="9">
        <v>8017.9459999999999</v>
      </c>
      <c r="D40" s="71">
        <v>4567.1644999999999</v>
      </c>
      <c r="E40" s="5">
        <v>1385.896</v>
      </c>
      <c r="F40" s="5">
        <v>8017.9459999999999</v>
      </c>
      <c r="G40" s="5">
        <v>4567.1644999999999</v>
      </c>
      <c r="H40" s="72" t="s">
        <v>52</v>
      </c>
      <c r="I40" s="73" t="s">
        <v>52</v>
      </c>
      <c r="J40" s="73" t="s">
        <v>52</v>
      </c>
    </row>
    <row r="41" spans="1:10" x14ac:dyDescent="0.25">
      <c r="A41" s="196">
        <v>2008</v>
      </c>
      <c r="B41" s="8">
        <v>1480.2929999999999</v>
      </c>
      <c r="C41" s="9">
        <v>8503.0949999999993</v>
      </c>
      <c r="D41" s="71">
        <v>4978.8707000000004</v>
      </c>
      <c r="E41" s="5">
        <v>1480.2929999999999</v>
      </c>
      <c r="F41" s="5">
        <v>8503.0949999999993</v>
      </c>
      <c r="G41" s="5">
        <v>4978.8707000000004</v>
      </c>
      <c r="H41" s="72" t="s">
        <v>52</v>
      </c>
      <c r="I41" s="73" t="s">
        <v>52</v>
      </c>
      <c r="J41" s="73" t="s">
        <v>52</v>
      </c>
    </row>
    <row r="42" spans="1:10" x14ac:dyDescent="0.25">
      <c r="A42" s="196">
        <v>2009</v>
      </c>
      <c r="B42" s="8">
        <v>1543.174</v>
      </c>
      <c r="C42" s="9">
        <v>7369.0050000000001</v>
      </c>
      <c r="D42" s="71">
        <v>4685.7360499999995</v>
      </c>
      <c r="E42" s="5">
        <v>1543.174</v>
      </c>
      <c r="F42" s="5">
        <v>7369.0050000000001</v>
      </c>
      <c r="G42" s="5">
        <v>4685.7360499999995</v>
      </c>
      <c r="H42" s="72" t="s">
        <v>52</v>
      </c>
      <c r="I42" s="73" t="s">
        <v>52</v>
      </c>
      <c r="J42" s="73" t="s">
        <v>52</v>
      </c>
    </row>
    <row r="43" spans="1:10" x14ac:dyDescent="0.25">
      <c r="A43" s="196">
        <v>2010</v>
      </c>
      <c r="B43" s="8">
        <v>1422.421</v>
      </c>
      <c r="C43" s="9">
        <v>7510.9560000000001</v>
      </c>
      <c r="D43" s="71">
        <v>4397.853975</v>
      </c>
      <c r="E43" s="5">
        <v>1422.421</v>
      </c>
      <c r="F43" s="5">
        <v>7510.9560000000001</v>
      </c>
      <c r="G43" s="5">
        <v>4397.853975</v>
      </c>
      <c r="H43" s="72" t="s">
        <v>52</v>
      </c>
      <c r="I43" s="73" t="s">
        <v>52</v>
      </c>
      <c r="J43" s="73" t="s">
        <v>52</v>
      </c>
    </row>
    <row r="44" spans="1:10" x14ac:dyDescent="0.25">
      <c r="A44" s="196">
        <v>2011</v>
      </c>
      <c r="B44" s="8">
        <v>1128.3440000000001</v>
      </c>
      <c r="C44" s="9">
        <v>7304.6350000000002</v>
      </c>
      <c r="D44" s="71">
        <v>4154.8563800000002</v>
      </c>
      <c r="E44" s="5">
        <v>1116.1020000000001</v>
      </c>
      <c r="F44" s="5">
        <v>7260.5690000000004</v>
      </c>
      <c r="G44" s="5">
        <v>4154.8563800000002</v>
      </c>
      <c r="H44" s="8">
        <v>12.242000000000001</v>
      </c>
      <c r="I44" s="9">
        <v>44.066000000000003</v>
      </c>
      <c r="J44" s="73" t="s">
        <v>52</v>
      </c>
    </row>
    <row r="45" spans="1:10" x14ac:dyDescent="0.25">
      <c r="A45" s="196">
        <v>2012</v>
      </c>
      <c r="B45" s="8">
        <v>1111.0340000000001</v>
      </c>
      <c r="C45" s="9">
        <v>5664.9080000000004</v>
      </c>
      <c r="D45" s="71">
        <v>4244.3064999999997</v>
      </c>
      <c r="E45" s="5">
        <v>1009.6130000000001</v>
      </c>
      <c r="F45" s="5">
        <v>5301.5820000000003</v>
      </c>
      <c r="G45" s="5">
        <v>4244.3064999999997</v>
      </c>
      <c r="H45" s="8">
        <v>101.42100000000001</v>
      </c>
      <c r="I45" s="9">
        <v>363.32600000000002</v>
      </c>
      <c r="J45" s="73" t="s">
        <v>52</v>
      </c>
    </row>
    <row r="46" spans="1:10" x14ac:dyDescent="0.25">
      <c r="A46" s="196">
        <v>2013</v>
      </c>
      <c r="B46" s="8">
        <v>1133.51</v>
      </c>
      <c r="C46" s="9">
        <v>5919.6719999999996</v>
      </c>
      <c r="D46" s="71">
        <v>4115.0469999999996</v>
      </c>
      <c r="E46" s="5">
        <v>1012.4109999999999</v>
      </c>
      <c r="F46" s="5">
        <v>5485.9129999999996</v>
      </c>
      <c r="G46" s="5">
        <v>4115.0469999999996</v>
      </c>
      <c r="H46" s="8">
        <v>121.099</v>
      </c>
      <c r="I46" s="9">
        <v>433.75900000000001</v>
      </c>
      <c r="J46" s="73" t="s">
        <v>52</v>
      </c>
    </row>
    <row r="47" spans="1:10" x14ac:dyDescent="0.25">
      <c r="A47" s="196">
        <v>2014</v>
      </c>
      <c r="B47" s="8">
        <v>1129.4780000000001</v>
      </c>
      <c r="C47" s="9">
        <v>6152.982</v>
      </c>
      <c r="D47" s="71">
        <v>3915.6167500000001</v>
      </c>
      <c r="E47" s="5">
        <v>1011.402</v>
      </c>
      <c r="F47" s="5">
        <v>5823.326</v>
      </c>
      <c r="G47" s="5">
        <v>3915.6167500000001</v>
      </c>
      <c r="H47" s="8">
        <v>118.07599999999999</v>
      </c>
      <c r="I47" s="9">
        <v>329.65600000000001</v>
      </c>
      <c r="J47" s="73" t="s">
        <v>52</v>
      </c>
    </row>
    <row r="48" spans="1:10" x14ac:dyDescent="0.25">
      <c r="A48" s="196">
        <v>2015</v>
      </c>
      <c r="B48" s="8">
        <v>1031.6894</v>
      </c>
      <c r="C48" s="9">
        <v>5427.5613999999996</v>
      </c>
      <c r="D48" s="71">
        <v>3912.735725</v>
      </c>
      <c r="E48" s="5">
        <v>886.35599999999999</v>
      </c>
      <c r="F48" s="5">
        <v>5080.1629999999996</v>
      </c>
      <c r="G48" s="5">
        <v>3912.735725</v>
      </c>
      <c r="H48" s="8">
        <v>145.33339999999998</v>
      </c>
      <c r="I48" s="9">
        <v>347.39840000000004</v>
      </c>
      <c r="J48" s="73" t="s">
        <v>52</v>
      </c>
    </row>
    <row r="49" spans="1:10" x14ac:dyDescent="0.25">
      <c r="A49" s="196">
        <v>2016</v>
      </c>
      <c r="B49" s="8">
        <v>1151.2440000000001</v>
      </c>
      <c r="C49" s="9">
        <v>4930.9560000000001</v>
      </c>
      <c r="D49" s="71">
        <v>3831.7513000000004</v>
      </c>
      <c r="E49" s="5">
        <v>888.71100000000001</v>
      </c>
      <c r="F49" s="5">
        <v>4707.0429999999997</v>
      </c>
      <c r="G49" s="5">
        <v>3831.7513000000004</v>
      </c>
      <c r="H49" s="8">
        <v>262.53300000000002</v>
      </c>
      <c r="I49" s="9">
        <v>223.91300000000001</v>
      </c>
      <c r="J49" s="73" t="s">
        <v>52</v>
      </c>
    </row>
    <row r="50" spans="1:10" x14ac:dyDescent="0.25">
      <c r="A50" s="196">
        <v>2017</v>
      </c>
      <c r="B50" s="8">
        <v>1117.0720000000001</v>
      </c>
      <c r="C50" s="9">
        <v>4706.76</v>
      </c>
      <c r="D50" s="71">
        <v>3676.1284100000003</v>
      </c>
      <c r="E50" s="5">
        <v>845.83699999999999</v>
      </c>
      <c r="F50" s="5">
        <v>4219.0540000000001</v>
      </c>
      <c r="G50" s="5">
        <v>3676.1284100000003</v>
      </c>
      <c r="H50" s="8">
        <v>271.23500000000001</v>
      </c>
      <c r="I50" s="9">
        <v>487.70600000000002</v>
      </c>
      <c r="J50" s="73" t="s">
        <v>52</v>
      </c>
    </row>
    <row r="51" spans="1:10" x14ac:dyDescent="0.25">
      <c r="A51" s="196">
        <v>2018</v>
      </c>
      <c r="B51" s="8">
        <v>1044.336</v>
      </c>
      <c r="C51" s="9">
        <v>4410.058</v>
      </c>
      <c r="D51" s="71">
        <v>3820.1454499999995</v>
      </c>
      <c r="E51" s="5">
        <v>800.77099999999996</v>
      </c>
      <c r="F51" s="5">
        <v>4162.0789999999997</v>
      </c>
      <c r="G51" s="5">
        <v>3820.1454499999995</v>
      </c>
      <c r="H51" s="8">
        <v>243.565</v>
      </c>
      <c r="I51" s="9">
        <v>247.97900000000001</v>
      </c>
      <c r="J51" s="73" t="s">
        <v>52</v>
      </c>
    </row>
    <row r="52" spans="1:10" x14ac:dyDescent="0.25">
      <c r="A52" s="196">
        <v>2019</v>
      </c>
      <c r="B52" s="8">
        <v>1025.3030000000001</v>
      </c>
      <c r="C52" s="9">
        <v>4404.9639999999999</v>
      </c>
      <c r="D52" s="71">
        <v>3993.1111249999994</v>
      </c>
      <c r="E52" s="5">
        <v>742.49300000000005</v>
      </c>
      <c r="F52" s="5">
        <v>4161.8630000000003</v>
      </c>
      <c r="G52" s="5">
        <v>3993.1111249999994</v>
      </c>
      <c r="H52" s="8">
        <v>282.81</v>
      </c>
      <c r="I52" s="9">
        <v>243.101</v>
      </c>
      <c r="J52" s="73" t="s">
        <v>52</v>
      </c>
    </row>
    <row r="53" spans="1:10" x14ac:dyDescent="0.25">
      <c r="A53" s="196">
        <v>2020</v>
      </c>
      <c r="B53" s="8">
        <v>1142.038</v>
      </c>
      <c r="C53" s="9">
        <v>4561.7580000000007</v>
      </c>
      <c r="D53" s="71">
        <v>4150.2830999999996</v>
      </c>
      <c r="E53" s="5">
        <v>822.053</v>
      </c>
      <c r="F53" s="5">
        <v>4300.9440000000004</v>
      </c>
      <c r="G53" s="5">
        <v>4150.2830999999996</v>
      </c>
      <c r="H53" s="8">
        <v>319.98500000000001</v>
      </c>
      <c r="I53" s="9">
        <v>260.81400000000002</v>
      </c>
      <c r="J53" s="73" t="s">
        <v>52</v>
      </c>
    </row>
    <row r="54" spans="1:10" x14ac:dyDescent="0.25">
      <c r="A54" s="196">
        <v>2021</v>
      </c>
      <c r="B54" s="8">
        <v>1053.04</v>
      </c>
      <c r="C54" s="9">
        <v>4719.53</v>
      </c>
      <c r="D54" s="71">
        <v>4004.8049999999998</v>
      </c>
      <c r="E54" s="5">
        <v>752.29</v>
      </c>
      <c r="F54" s="5">
        <v>4481.1030000000001</v>
      </c>
      <c r="G54" s="5">
        <v>4004.8049999999998</v>
      </c>
      <c r="H54" s="8">
        <v>300.75</v>
      </c>
      <c r="I54" s="9">
        <v>238.42699999999999</v>
      </c>
      <c r="J54" s="73" t="s">
        <v>52</v>
      </c>
    </row>
    <row r="55" spans="1:10" x14ac:dyDescent="0.25">
      <c r="A55" s="196">
        <v>2022</v>
      </c>
      <c r="B55" s="8">
        <f>SUM(E55,H55)</f>
        <v>1035.25</v>
      </c>
      <c r="C55" s="9">
        <f t="shared" ref="C55" si="5">SUM(F55,I55)</f>
        <v>4433.7789999999995</v>
      </c>
      <c r="D55" s="71">
        <f t="shared" ref="D55" si="6">SUM(G55,J55)</f>
        <v>4245.6024000000007</v>
      </c>
      <c r="E55" s="5">
        <v>737.45299999999997</v>
      </c>
      <c r="F55" s="5">
        <v>4185.4679999999998</v>
      </c>
      <c r="G55" s="5">
        <v>4245.6024000000007</v>
      </c>
      <c r="H55" s="8">
        <v>297.79700000000003</v>
      </c>
      <c r="I55" s="9">
        <v>248.31100000000001</v>
      </c>
      <c r="J55" s="73" t="s">
        <v>52</v>
      </c>
    </row>
    <row r="56" spans="1:10" x14ac:dyDescent="0.25">
      <c r="A56" s="196">
        <v>2023</v>
      </c>
      <c r="B56" s="8">
        <f>SUM(E56,H56)</f>
        <v>1104.8709999999999</v>
      </c>
      <c r="C56" s="9">
        <f t="shared" ref="C56:C57" si="7">SUM(F56,I56)</f>
        <v>3960.5229999999997</v>
      </c>
      <c r="D56" s="71">
        <f t="shared" ref="D56:D57" si="8">SUM(G56,J56)</f>
        <v>4736.996075</v>
      </c>
      <c r="E56" s="5">
        <v>757.18499999999995</v>
      </c>
      <c r="F56" s="5">
        <v>3743.7489999999998</v>
      </c>
      <c r="G56" s="5">
        <v>4736.996075</v>
      </c>
      <c r="H56" s="8">
        <v>347.68599999999998</v>
      </c>
      <c r="I56" s="9">
        <v>216.774</v>
      </c>
      <c r="J56" s="73" t="s">
        <v>52</v>
      </c>
    </row>
    <row r="57" spans="1:10" x14ac:dyDescent="0.25">
      <c r="A57" s="196">
        <v>2024</v>
      </c>
      <c r="B57" s="8">
        <f>SUM(E57,H57)</f>
        <v>1154.2429999999999</v>
      </c>
      <c r="C57" s="9">
        <f t="shared" si="7"/>
        <v>4118.5730000000003</v>
      </c>
      <c r="D57" s="71">
        <f t="shared" si="8"/>
        <v>4953.9844249999996</v>
      </c>
      <c r="E57" s="5">
        <v>765.25300000000004</v>
      </c>
      <c r="F57" s="5">
        <v>3859.944</v>
      </c>
      <c r="G57" s="5">
        <v>4953.9844249999996</v>
      </c>
      <c r="H57" s="8">
        <v>388.99</v>
      </c>
      <c r="I57" s="9">
        <v>258.62900000000002</v>
      </c>
      <c r="J57" s="73" t="s">
        <v>52</v>
      </c>
    </row>
    <row r="58" spans="1:10" x14ac:dyDescent="0.25">
      <c r="A58" s="196">
        <v>2025</v>
      </c>
      <c r="B58" s="8">
        <f>SUM(E58,H58)</f>
        <v>1266.2180000000001</v>
      </c>
      <c r="C58" s="9">
        <f t="shared" ref="C58" si="9">SUM(F58,I58)</f>
        <v>4256.46</v>
      </c>
      <c r="D58" s="71">
        <f t="shared" ref="D58" si="10">SUM(G58,J58)</f>
        <v>4864.7329400000008</v>
      </c>
      <c r="E58" s="5">
        <v>770.75400000000002</v>
      </c>
      <c r="F58" s="5">
        <v>3929.1849999999999</v>
      </c>
      <c r="G58" s="5">
        <v>4864.7329400000008</v>
      </c>
      <c r="H58" s="8">
        <v>495.464</v>
      </c>
      <c r="I58" s="9">
        <v>327.27499999999998</v>
      </c>
      <c r="J58" s="73" t="s">
        <v>52</v>
      </c>
    </row>
    <row r="59" spans="1:10" ht="6.9" customHeight="1" x14ac:dyDescent="0.25">
      <c r="A59" s="7"/>
      <c r="B59" s="9"/>
      <c r="C59" s="9"/>
      <c r="D59" s="9"/>
      <c r="E59" s="5"/>
      <c r="F59" s="5"/>
      <c r="G59" s="5"/>
      <c r="H59" s="9"/>
      <c r="I59" s="9"/>
      <c r="J59" s="73"/>
    </row>
    <row r="60" spans="1:10" x14ac:dyDescent="0.25">
      <c r="A60" s="3" t="s">
        <v>60</v>
      </c>
    </row>
    <row r="62" spans="1:10" x14ac:dyDescent="0.25">
      <c r="A62" s="196" t="s">
        <v>36</v>
      </c>
    </row>
    <row r="63" spans="1:10" x14ac:dyDescent="0.25">
      <c r="A63" s="7"/>
      <c r="J63" s="234" t="s">
        <v>57</v>
      </c>
    </row>
    <row r="64" spans="1:10" x14ac:dyDescent="0.25">
      <c r="A64" s="233"/>
      <c r="B64" s="277" t="s">
        <v>0</v>
      </c>
      <c r="C64" s="277"/>
      <c r="D64" s="277"/>
      <c r="E64" s="277" t="s">
        <v>3</v>
      </c>
      <c r="F64" s="277"/>
      <c r="G64" s="277"/>
      <c r="H64" s="277" t="s">
        <v>4</v>
      </c>
      <c r="I64" s="277"/>
      <c r="J64" s="277"/>
    </row>
    <row r="65" spans="1:10" x14ac:dyDescent="0.25">
      <c r="A65" s="229"/>
      <c r="B65" s="230" t="s">
        <v>49</v>
      </c>
      <c r="C65" s="230" t="s">
        <v>50</v>
      </c>
      <c r="D65" s="230" t="s">
        <v>51</v>
      </c>
      <c r="E65" s="230" t="s">
        <v>49</v>
      </c>
      <c r="F65" s="230" t="s">
        <v>50</v>
      </c>
      <c r="G65" s="230" t="s">
        <v>51</v>
      </c>
      <c r="H65" s="230" t="s">
        <v>49</v>
      </c>
      <c r="I65" s="230" t="s">
        <v>50</v>
      </c>
      <c r="J65" s="230" t="s">
        <v>51</v>
      </c>
    </row>
    <row r="66" spans="1:10" x14ac:dyDescent="0.25">
      <c r="A66" s="196">
        <v>2003</v>
      </c>
      <c r="B66" s="8">
        <v>3461.6880642907054</v>
      </c>
      <c r="C66" s="9">
        <v>15374.818392732355</v>
      </c>
      <c r="D66" s="71">
        <v>10524.338743070111</v>
      </c>
      <c r="E66" s="8">
        <v>3242.7567854647095</v>
      </c>
      <c r="F66" s="9">
        <v>14561.521509433962</v>
      </c>
      <c r="G66" s="71">
        <v>7707.5925981830869</v>
      </c>
      <c r="H66" s="5">
        <v>218.93127882599583</v>
      </c>
      <c r="I66" s="5">
        <v>813.2968832983928</v>
      </c>
      <c r="J66" s="5">
        <v>2816.7461448870249</v>
      </c>
    </row>
    <row r="67" spans="1:10" x14ac:dyDescent="0.25">
      <c r="A67" s="196">
        <v>2004</v>
      </c>
      <c r="B67" s="8">
        <v>3335.8478057302586</v>
      </c>
      <c r="C67" s="9">
        <v>13258.279804332635</v>
      </c>
      <c r="D67" s="71">
        <v>8691.5957866293975</v>
      </c>
      <c r="E67" s="8">
        <v>3242.0751502445842</v>
      </c>
      <c r="F67" s="9">
        <v>13010.004528301886</v>
      </c>
      <c r="G67" s="71">
        <v>6452.0597419054284</v>
      </c>
      <c r="H67" s="5">
        <v>93.772655485674363</v>
      </c>
      <c r="I67" s="5">
        <v>248.27527603074773</v>
      </c>
      <c r="J67" s="5">
        <v>2239.5360447239691</v>
      </c>
    </row>
    <row r="68" spans="1:10" x14ac:dyDescent="0.25">
      <c r="A68" s="196">
        <v>2005</v>
      </c>
      <c r="B68" s="8">
        <v>3845.6733193570931</v>
      </c>
      <c r="C68" s="9">
        <v>13915.022445842069</v>
      </c>
      <c r="D68" s="71">
        <v>6423.7878390402984</v>
      </c>
      <c r="E68" s="8">
        <v>3825.7546191474494</v>
      </c>
      <c r="F68" s="9">
        <v>13912.563298392733</v>
      </c>
      <c r="G68" s="71">
        <v>5606.9681325413467</v>
      </c>
      <c r="H68" s="5">
        <v>19.918700209643603</v>
      </c>
      <c r="I68" s="5">
        <v>2.4591474493361285</v>
      </c>
      <c r="J68" s="5">
        <v>816.81970649895163</v>
      </c>
    </row>
    <row r="69" spans="1:10" x14ac:dyDescent="0.25">
      <c r="A69" s="196">
        <v>2006</v>
      </c>
      <c r="B69" s="8">
        <v>4264.3084952247837</v>
      </c>
      <c r="C69" s="9">
        <v>12863.421495457722</v>
      </c>
      <c r="D69" s="71">
        <v>5465.0746331236896</v>
      </c>
      <c r="E69" s="8">
        <v>4256.1102771954338</v>
      </c>
      <c r="F69" s="9">
        <v>12862.790663871419</v>
      </c>
      <c r="G69" s="71">
        <v>5310.3517586769158</v>
      </c>
      <c r="H69" s="5">
        <v>8.1982180293501035</v>
      </c>
      <c r="I69" s="5">
        <v>0.6308315863032844</v>
      </c>
      <c r="J69" s="5">
        <v>154.7228744467738</v>
      </c>
    </row>
    <row r="70" spans="1:10" x14ac:dyDescent="0.25">
      <c r="A70" s="196">
        <v>2007</v>
      </c>
      <c r="B70" s="8">
        <v>4113.9399231306779</v>
      </c>
      <c r="C70" s="9">
        <v>12845.887239692522</v>
      </c>
      <c r="D70" s="71">
        <v>6353.7768676915903</v>
      </c>
      <c r="E70" s="8">
        <v>4113.9399231306779</v>
      </c>
      <c r="F70" s="9">
        <v>12845.887239692522</v>
      </c>
      <c r="G70" s="71">
        <v>6353.7768676915903</v>
      </c>
      <c r="H70" s="72" t="s">
        <v>52</v>
      </c>
      <c r="I70" s="73" t="s">
        <v>52</v>
      </c>
      <c r="J70" s="73" t="s">
        <v>52</v>
      </c>
    </row>
    <row r="71" spans="1:10" x14ac:dyDescent="0.25">
      <c r="A71" s="196">
        <v>2008</v>
      </c>
      <c r="B71" s="8">
        <v>3973.7593259199994</v>
      </c>
      <c r="C71" s="9">
        <v>13886.086711100001</v>
      </c>
      <c r="D71" s="71">
        <v>7529.8903479999999</v>
      </c>
      <c r="E71" s="8">
        <v>3973.7593259199994</v>
      </c>
      <c r="F71" s="9">
        <v>13886.086711100001</v>
      </c>
      <c r="G71" s="71">
        <v>7529.8903479999999</v>
      </c>
      <c r="H71" s="72" t="s">
        <v>52</v>
      </c>
      <c r="I71" s="73" t="s">
        <v>52</v>
      </c>
      <c r="J71" s="73" t="s">
        <v>52</v>
      </c>
    </row>
    <row r="72" spans="1:10" x14ac:dyDescent="0.25">
      <c r="A72" s="196">
        <v>2009</v>
      </c>
      <c r="B72" s="8">
        <v>3907.7197974159999</v>
      </c>
      <c r="C72" s="9">
        <v>13116.828899999999</v>
      </c>
      <c r="D72" s="71">
        <v>8024.1588609999999</v>
      </c>
      <c r="E72" s="8">
        <v>3907.7197974159999</v>
      </c>
      <c r="F72" s="9">
        <v>13116.828899999999</v>
      </c>
      <c r="G72" s="71">
        <v>8024.1588609999999</v>
      </c>
      <c r="H72" s="72" t="s">
        <v>52</v>
      </c>
      <c r="I72" s="73" t="s">
        <v>52</v>
      </c>
      <c r="J72" s="73" t="s">
        <v>52</v>
      </c>
    </row>
    <row r="73" spans="1:10" x14ac:dyDescent="0.25">
      <c r="A73" s="196">
        <v>2010</v>
      </c>
      <c r="B73" s="8">
        <v>3563.09846255</v>
      </c>
      <c r="C73" s="9">
        <v>13369.501680000001</v>
      </c>
      <c r="D73" s="71">
        <v>7786.8273300000001</v>
      </c>
      <c r="E73" s="8">
        <v>3563.09846255</v>
      </c>
      <c r="F73" s="9">
        <v>13369.501680000001</v>
      </c>
      <c r="G73" s="71">
        <v>7786.8273300000001</v>
      </c>
      <c r="H73" s="72" t="s">
        <v>52</v>
      </c>
      <c r="I73" s="73" t="s">
        <v>52</v>
      </c>
      <c r="J73" s="73" t="s">
        <v>52</v>
      </c>
    </row>
    <row r="74" spans="1:10" x14ac:dyDescent="0.25">
      <c r="A74" s="196">
        <v>2011</v>
      </c>
      <c r="B74" s="8">
        <v>3371.2687026399994</v>
      </c>
      <c r="C74" s="9">
        <v>13186.2132</v>
      </c>
      <c r="D74" s="71">
        <v>7711.8020700000006</v>
      </c>
      <c r="E74" s="8">
        <v>3333.4323416859993</v>
      </c>
      <c r="F74" s="9">
        <v>13103.497719999999</v>
      </c>
      <c r="G74" s="71">
        <v>7711.8020700000006</v>
      </c>
      <c r="H74" s="5">
        <v>37.836360954</v>
      </c>
      <c r="I74" s="5">
        <v>82.715479999999999</v>
      </c>
      <c r="J74" s="73" t="s">
        <v>52</v>
      </c>
    </row>
    <row r="75" spans="1:10" x14ac:dyDescent="0.25">
      <c r="A75" s="196">
        <v>2012</v>
      </c>
      <c r="B75" s="8">
        <v>3555.6973419379997</v>
      </c>
      <c r="C75" s="9">
        <v>11486.487979999998</v>
      </c>
      <c r="D75" s="71">
        <v>7780.1105199999993</v>
      </c>
      <c r="E75" s="8">
        <v>3201.2203482539999</v>
      </c>
      <c r="F75" s="9">
        <v>10751.844489999998</v>
      </c>
      <c r="G75" s="71">
        <v>7780.1105199999993</v>
      </c>
      <c r="H75" s="5">
        <v>354.47699368399998</v>
      </c>
      <c r="I75" s="5">
        <v>734.64349000000016</v>
      </c>
      <c r="J75" s="73" t="s">
        <v>52</v>
      </c>
    </row>
    <row r="76" spans="1:10" x14ac:dyDescent="0.25">
      <c r="A76" s="196">
        <v>2013</v>
      </c>
      <c r="B76" s="8">
        <v>3511.9501778999993</v>
      </c>
      <c r="C76" s="9">
        <v>14029.622640000001</v>
      </c>
      <c r="D76" s="71">
        <v>7731.9412600000005</v>
      </c>
      <c r="E76" s="8">
        <v>3104.3762325999992</v>
      </c>
      <c r="F76" s="9">
        <v>13001.613810000001</v>
      </c>
      <c r="G76" s="71">
        <v>7731.9412600000005</v>
      </c>
      <c r="H76" s="5">
        <v>407.57394529999988</v>
      </c>
      <c r="I76" s="5">
        <v>1028.00883</v>
      </c>
      <c r="J76" s="73" t="s">
        <v>52</v>
      </c>
    </row>
    <row r="77" spans="1:10" x14ac:dyDescent="0.25">
      <c r="A77" s="196">
        <v>2014</v>
      </c>
      <c r="B77" s="8">
        <v>3191.1088863999998</v>
      </c>
      <c r="C77" s="9">
        <v>14582.567340000001</v>
      </c>
      <c r="D77" s="71">
        <v>6860.0745500000021</v>
      </c>
      <c r="E77" s="8">
        <v>2828.9190994999999</v>
      </c>
      <c r="F77" s="9">
        <v>13801.282620000002</v>
      </c>
      <c r="G77" s="71">
        <v>6860.0745500000021</v>
      </c>
      <c r="H77" s="5">
        <v>362.18978689999994</v>
      </c>
      <c r="I77" s="5">
        <v>781.28472000000011</v>
      </c>
      <c r="J77" s="73" t="s">
        <v>52</v>
      </c>
    </row>
    <row r="78" spans="1:10" x14ac:dyDescent="0.25">
      <c r="A78" s="196">
        <v>2015</v>
      </c>
      <c r="B78" s="8">
        <v>2933.8096051342418</v>
      </c>
      <c r="C78" s="9">
        <v>12388.471455999996</v>
      </c>
      <c r="D78" s="71">
        <v>6646.6514149999994</v>
      </c>
      <c r="E78" s="8">
        <v>2507.5351648249648</v>
      </c>
      <c r="F78" s="9">
        <v>11595.714679999995</v>
      </c>
      <c r="G78" s="71">
        <v>6646.6514149999994</v>
      </c>
      <c r="H78" s="5">
        <v>426.27444030927694</v>
      </c>
      <c r="I78" s="5">
        <v>792.75677600000006</v>
      </c>
      <c r="J78" s="73" t="s">
        <v>52</v>
      </c>
    </row>
    <row r="79" spans="1:10" x14ac:dyDescent="0.25">
      <c r="A79" s="196">
        <v>2016</v>
      </c>
      <c r="B79" s="8">
        <v>3123.1155527308024</v>
      </c>
      <c r="C79" s="9">
        <v>10844.70277</v>
      </c>
      <c r="D79" s="71">
        <v>6562.2659325000004</v>
      </c>
      <c r="E79" s="8">
        <v>2431.2551549971759</v>
      </c>
      <c r="F79" s="9">
        <v>10349.86441</v>
      </c>
      <c r="G79" s="71">
        <v>6562.2659325000004</v>
      </c>
      <c r="H79" s="5">
        <v>691.86039773362666</v>
      </c>
      <c r="I79" s="5">
        <v>494.83835999999997</v>
      </c>
      <c r="J79" s="73" t="s">
        <v>52</v>
      </c>
    </row>
    <row r="80" spans="1:10" x14ac:dyDescent="0.25">
      <c r="A80" s="196">
        <v>2017</v>
      </c>
      <c r="B80" s="8">
        <v>3068.5482251935923</v>
      </c>
      <c r="C80" s="9">
        <v>10267.483770000003</v>
      </c>
      <c r="D80" s="71">
        <v>6286.5785999999989</v>
      </c>
      <c r="E80" s="8">
        <v>2355.1115837557049</v>
      </c>
      <c r="F80" s="9">
        <v>9204.2846900000022</v>
      </c>
      <c r="G80" s="71">
        <v>6286.5785999999989</v>
      </c>
      <c r="H80" s="5">
        <v>713.43664143788726</v>
      </c>
      <c r="I80" s="5">
        <v>1063.1990800000001</v>
      </c>
      <c r="J80" s="73" t="s">
        <v>52</v>
      </c>
    </row>
    <row r="81" spans="1:13" x14ac:dyDescent="0.25">
      <c r="A81" s="196">
        <v>2018</v>
      </c>
      <c r="B81" s="8">
        <v>3057.2098040541505</v>
      </c>
      <c r="C81" s="9">
        <v>9623.3765000000021</v>
      </c>
      <c r="D81" s="71">
        <v>6590.3179400000008</v>
      </c>
      <c r="E81" s="8">
        <v>2363.7780384582147</v>
      </c>
      <c r="F81" s="75">
        <v>8950.5960249687196</v>
      </c>
      <c r="G81" s="71">
        <v>6590.3179400000008</v>
      </c>
      <c r="H81" s="5">
        <v>693.43176559593576</v>
      </c>
      <c r="I81" s="76">
        <v>533.67452111278294</v>
      </c>
      <c r="J81" s="73" t="s">
        <v>52</v>
      </c>
      <c r="L81" s="5"/>
      <c r="M81" s="5"/>
    </row>
    <row r="82" spans="1:13" x14ac:dyDescent="0.25">
      <c r="A82" s="196">
        <v>2019</v>
      </c>
      <c r="B82" s="8">
        <v>3135.2858120000001</v>
      </c>
      <c r="C82" s="9">
        <v>9612.0134600000001</v>
      </c>
      <c r="D82" s="71">
        <v>6832.2903599999981</v>
      </c>
      <c r="E82" s="8">
        <v>2312.2162960000001</v>
      </c>
      <c r="F82" s="75">
        <v>8858.8408998900304</v>
      </c>
      <c r="G82" s="71">
        <v>6832.2903599999981</v>
      </c>
      <c r="H82" s="5">
        <v>823.06951600000002</v>
      </c>
      <c r="I82" s="76">
        <v>518.253928092607</v>
      </c>
      <c r="J82" s="73" t="s">
        <v>52</v>
      </c>
    </row>
    <row r="83" spans="1:13" x14ac:dyDescent="0.25">
      <c r="A83" s="196">
        <v>2020</v>
      </c>
      <c r="B83" s="8">
        <v>3413.3069999999998</v>
      </c>
      <c r="C83" s="9">
        <v>9952.8780000000006</v>
      </c>
      <c r="D83" s="71">
        <v>7375.2629999999999</v>
      </c>
      <c r="E83" s="8">
        <v>2488.6619999999998</v>
      </c>
      <c r="F83" s="75">
        <v>9219.8011773501385</v>
      </c>
      <c r="G83" s="71">
        <v>7375.2629999999999</v>
      </c>
      <c r="H83" s="5">
        <v>924.64499999999998</v>
      </c>
      <c r="I83" s="76">
        <v>558.28510651057297</v>
      </c>
      <c r="J83" s="73" t="s">
        <v>52</v>
      </c>
    </row>
    <row r="84" spans="1:13" x14ac:dyDescent="0.25">
      <c r="A84" s="196">
        <v>2021</v>
      </c>
      <c r="B84" s="8">
        <v>3228.4679999999998</v>
      </c>
      <c r="C84" s="9">
        <v>10301.960000000001</v>
      </c>
      <c r="D84" s="71">
        <v>7220.607</v>
      </c>
      <c r="E84" s="8">
        <v>2344.413</v>
      </c>
      <c r="F84" s="75">
        <v>9967.3083206256706</v>
      </c>
      <c r="G84" s="71">
        <v>7220.607</v>
      </c>
      <c r="H84" s="5">
        <v>884.05499999999995</v>
      </c>
      <c r="I84" s="76">
        <v>528.67168397494402</v>
      </c>
      <c r="J84" s="73" t="s">
        <v>52</v>
      </c>
    </row>
    <row r="85" spans="1:13" x14ac:dyDescent="0.25">
      <c r="A85" s="196">
        <v>2022</v>
      </c>
      <c r="B85" s="8">
        <f>SUM(E85,H85)</f>
        <v>3647.4649541784702</v>
      </c>
      <c r="C85" s="9">
        <f t="shared" ref="C85" si="11">SUM(F85,I85)</f>
        <v>9906.3212980012922</v>
      </c>
      <c r="D85" s="71">
        <f t="shared" ref="D85" si="12">SUM(G85,J85)</f>
        <v>9094.7062899999983</v>
      </c>
      <c r="E85" s="8">
        <v>2620.3254612928699</v>
      </c>
      <c r="F85" s="9">
        <v>9352.1191753790299</v>
      </c>
      <c r="G85" s="71">
        <v>9094.7062899999983</v>
      </c>
      <c r="H85" s="5">
        <v>1027.1394928856</v>
      </c>
      <c r="I85" s="5">
        <v>554.20212262226198</v>
      </c>
      <c r="J85" s="73" t="s">
        <v>52</v>
      </c>
    </row>
    <row r="86" spans="1:13" x14ac:dyDescent="0.25">
      <c r="A86" s="196">
        <v>2023</v>
      </c>
      <c r="B86" s="8">
        <f>SUM(E86,H86)</f>
        <v>4005.9346652555896</v>
      </c>
      <c r="C86" s="9">
        <f t="shared" ref="C86:C87" si="13">SUM(F86,I86)</f>
        <v>8930.662678791663</v>
      </c>
      <c r="D86" s="71">
        <f t="shared" ref="D86:D87" si="14">SUM(G86,J86)</f>
        <v>10322.775149999999</v>
      </c>
      <c r="E86" s="8">
        <v>2773.1044593002198</v>
      </c>
      <c r="F86" s="9">
        <v>8442.8478855247795</v>
      </c>
      <c r="G86" s="71">
        <v>10322.775149999999</v>
      </c>
      <c r="H86" s="5">
        <v>1232.83020595537</v>
      </c>
      <c r="I86" s="5">
        <v>487.81479326688299</v>
      </c>
      <c r="J86" s="73" t="s">
        <v>52</v>
      </c>
    </row>
    <row r="87" spans="1:13" x14ac:dyDescent="0.25">
      <c r="A87" s="196">
        <v>2024</v>
      </c>
      <c r="B87" s="8">
        <f>SUM(E87,H87)</f>
        <v>4180.0797184981302</v>
      </c>
      <c r="C87" s="9">
        <f t="shared" si="13"/>
        <v>10044.622244346599</v>
      </c>
      <c r="D87" s="71">
        <f t="shared" si="14"/>
        <v>10831.189349999999</v>
      </c>
      <c r="E87" s="8">
        <v>2814.0817278526101</v>
      </c>
      <c r="F87" s="9">
        <v>9414.1479197190602</v>
      </c>
      <c r="G87" s="71">
        <v>10831.189349999999</v>
      </c>
      <c r="H87" s="5">
        <v>1365.9979906455198</v>
      </c>
      <c r="I87" s="5">
        <v>630.47432462753898</v>
      </c>
      <c r="J87" s="73" t="s">
        <v>52</v>
      </c>
    </row>
    <row r="88" spans="1:13" x14ac:dyDescent="0.25">
      <c r="A88" s="196">
        <v>2025</v>
      </c>
      <c r="B88" s="8">
        <f>SUM(E88,H88)</f>
        <v>5133.6303745315508</v>
      </c>
      <c r="C88" s="9">
        <f t="shared" ref="C88" si="15">SUM(F88,I88)</f>
        <v>10327.930336482525</v>
      </c>
      <c r="D88" s="71">
        <f t="shared" ref="D88" si="16">SUM(G88,J88)</f>
        <v>10865.312686000001</v>
      </c>
      <c r="E88" s="8">
        <v>3169.5399196285607</v>
      </c>
      <c r="F88" s="9">
        <v>9531.7502406001349</v>
      </c>
      <c r="G88" s="71">
        <v>10865.312686000001</v>
      </c>
      <c r="H88" s="5">
        <v>1964.0904549029904</v>
      </c>
      <c r="I88" s="5">
        <v>796.18009588238976</v>
      </c>
      <c r="J88" s="73" t="s">
        <v>52</v>
      </c>
    </row>
    <row r="89" spans="1:13" ht="6.9" customHeight="1" x14ac:dyDescent="0.25"/>
    <row r="90" spans="1:13" x14ac:dyDescent="0.25">
      <c r="A90" s="3" t="s">
        <v>60</v>
      </c>
    </row>
    <row r="92" spans="1:13" x14ac:dyDescent="0.25">
      <c r="A92" s="77" t="s">
        <v>55</v>
      </c>
    </row>
  </sheetData>
  <mergeCells count="9">
    <mergeCell ref="B64:D64"/>
    <mergeCell ref="E64:G64"/>
    <mergeCell ref="H64:J64"/>
    <mergeCell ref="B3:D3"/>
    <mergeCell ref="E3:G3"/>
    <mergeCell ref="H3:J3"/>
    <mergeCell ref="B34:D34"/>
    <mergeCell ref="E34:G34"/>
    <mergeCell ref="H34:J34"/>
  </mergeCells>
  <hyperlinks>
    <hyperlink ref="A92" location="'List of tables'!A1" display="Go to list of tables." xr:uid="{E52A5892-A80E-4EBB-8E96-83AAEEA1F835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CCE3D-B6F3-4747-AA30-2F6206AF7518}">
  <dimension ref="A1:G29"/>
  <sheetViews>
    <sheetView workbookViewId="0">
      <pane xSplit="1" ySplit="1" topLeftCell="B2" activePane="bottomRight" state="frozen"/>
      <selection activeCell="D34" sqref="D34"/>
      <selection pane="topRight" activeCell="D34" sqref="D34"/>
      <selection pane="bottomLeft" activeCell="D34" sqref="D34"/>
      <selection pane="bottomRight"/>
    </sheetView>
  </sheetViews>
  <sheetFormatPr defaultColWidth="9.109375" defaultRowHeight="13.2" x14ac:dyDescent="0.25"/>
  <cols>
    <col min="1" max="1" width="21.6640625" style="6" customWidth="1"/>
    <col min="2" max="13" width="12.6640625" style="6" customWidth="1"/>
    <col min="14" max="16384" width="9.109375" style="6"/>
  </cols>
  <sheetData>
    <row r="1" spans="1:4" x14ac:dyDescent="0.25">
      <c r="A1" s="197" t="s">
        <v>37</v>
      </c>
      <c r="B1" s="46"/>
    </row>
    <row r="2" spans="1:4" x14ac:dyDescent="0.25">
      <c r="A2" s="35"/>
      <c r="B2" s="46"/>
    </row>
    <row r="3" spans="1:4" x14ac:dyDescent="0.25">
      <c r="B3" s="46"/>
      <c r="D3" s="232" t="s">
        <v>53</v>
      </c>
    </row>
    <row r="4" spans="1:4" s="14" customFormat="1" x14ac:dyDescent="0.25">
      <c r="A4" s="230"/>
      <c r="B4" s="230" t="s">
        <v>0</v>
      </c>
      <c r="C4" s="230" t="s">
        <v>3</v>
      </c>
      <c r="D4" s="230" t="s">
        <v>4</v>
      </c>
    </row>
    <row r="5" spans="1:4" x14ac:dyDescent="0.25">
      <c r="A5" s="196">
        <v>2003</v>
      </c>
      <c r="B5" s="8">
        <v>40020.145996680192</v>
      </c>
      <c r="C5" s="9">
        <v>28918.553003397068</v>
      </c>
      <c r="D5" s="9">
        <v>11101.592993283122</v>
      </c>
    </row>
    <row r="6" spans="1:4" x14ac:dyDescent="0.25">
      <c r="A6" s="196">
        <v>2004</v>
      </c>
      <c r="B6" s="8">
        <v>41122.012000945841</v>
      </c>
      <c r="C6" s="9">
        <v>29431.982024334338</v>
      </c>
      <c r="D6" s="9">
        <v>11690.029976611502</v>
      </c>
    </row>
    <row r="7" spans="1:4" x14ac:dyDescent="0.25">
      <c r="A7" s="196">
        <v>2005</v>
      </c>
      <c r="B7" s="8">
        <v>41474.029489643748</v>
      </c>
      <c r="C7" s="9">
        <v>29708.769760238618</v>
      </c>
      <c r="D7" s="9">
        <v>11765.25972940513</v>
      </c>
    </row>
    <row r="8" spans="1:4" x14ac:dyDescent="0.25">
      <c r="A8" s="196">
        <v>2006</v>
      </c>
      <c r="B8" s="8">
        <v>41250.362140129655</v>
      </c>
      <c r="C8" s="9">
        <v>28929.272175177288</v>
      </c>
      <c r="D8" s="9">
        <v>12321.089964952369</v>
      </c>
    </row>
    <row r="9" spans="1:4" x14ac:dyDescent="0.25">
      <c r="A9" s="196">
        <v>2007</v>
      </c>
      <c r="B9" s="8">
        <v>40592.672956666895</v>
      </c>
      <c r="C9" s="9">
        <v>28212.706978856706</v>
      </c>
      <c r="D9" s="9">
        <v>12379.96597781019</v>
      </c>
    </row>
    <row r="10" spans="1:4" x14ac:dyDescent="0.25">
      <c r="A10" s="196">
        <v>2008</v>
      </c>
      <c r="B10" s="8">
        <v>40029.308971678613</v>
      </c>
      <c r="C10" s="9">
        <v>27683.762987172613</v>
      </c>
      <c r="D10" s="9">
        <v>12345.545984506</v>
      </c>
    </row>
    <row r="11" spans="1:4" x14ac:dyDescent="0.25">
      <c r="A11" s="196">
        <v>2009</v>
      </c>
      <c r="B11" s="8">
        <v>39454.535964207869</v>
      </c>
      <c r="C11" s="9">
        <v>26874.289984618372</v>
      </c>
      <c r="D11" s="9">
        <v>12580.245979589496</v>
      </c>
    </row>
    <row r="12" spans="1:4" x14ac:dyDescent="0.25">
      <c r="A12" s="196">
        <v>2010</v>
      </c>
      <c r="B12" s="8">
        <v>42126.639838176867</v>
      </c>
      <c r="C12" s="9">
        <v>29019.915927825758</v>
      </c>
      <c r="D12" s="9">
        <v>13106.723910351107</v>
      </c>
    </row>
    <row r="13" spans="1:4" x14ac:dyDescent="0.25">
      <c r="A13" s="196">
        <v>2011</v>
      </c>
      <c r="B13" s="8">
        <v>41693.224920575092</v>
      </c>
      <c r="C13" s="9">
        <v>29063.651949158695</v>
      </c>
      <c r="D13" s="9">
        <v>12629.572971416397</v>
      </c>
    </row>
    <row r="14" spans="1:4" x14ac:dyDescent="0.25">
      <c r="A14" s="196">
        <v>2012</v>
      </c>
      <c r="B14" s="8">
        <v>43360.017797735134</v>
      </c>
      <c r="C14" s="9">
        <v>30370.152331943449</v>
      </c>
      <c r="D14" s="9">
        <v>12989.865465791687</v>
      </c>
    </row>
    <row r="15" spans="1:4" x14ac:dyDescent="0.25">
      <c r="A15" s="196">
        <v>2013</v>
      </c>
      <c r="B15" s="8">
        <v>40986.139249367297</v>
      </c>
      <c r="C15" s="9">
        <v>27936.677854438782</v>
      </c>
      <c r="D15" s="9">
        <v>13049.461394928516</v>
      </c>
    </row>
    <row r="16" spans="1:4" x14ac:dyDescent="0.25">
      <c r="A16" s="196">
        <v>2014</v>
      </c>
      <c r="B16" s="8">
        <v>42832.791981888549</v>
      </c>
      <c r="C16" s="9">
        <v>29027.870983042758</v>
      </c>
      <c r="D16" s="9">
        <v>13804.920998845793</v>
      </c>
    </row>
    <row r="17" spans="1:7" x14ac:dyDescent="0.25">
      <c r="A17" s="196">
        <v>2015</v>
      </c>
      <c r="B17" s="8">
        <v>41637.851952436366</v>
      </c>
      <c r="C17" s="9">
        <v>27988.775973759934</v>
      </c>
      <c r="D17" s="9">
        <v>13649.075978676432</v>
      </c>
    </row>
    <row r="18" spans="1:7" x14ac:dyDescent="0.25">
      <c r="A18" s="196">
        <v>2016</v>
      </c>
      <c r="B18" s="8">
        <v>43213.08499263227</v>
      </c>
      <c r="C18" s="9">
        <v>28759.982991246288</v>
      </c>
      <c r="D18" s="9">
        <v>14453.102001385985</v>
      </c>
    </row>
    <row r="19" spans="1:7" x14ac:dyDescent="0.25">
      <c r="A19" s="196">
        <v>2017</v>
      </c>
      <c r="B19" s="8">
        <v>41091.355053344043</v>
      </c>
      <c r="C19" s="9">
        <v>27308.305029112707</v>
      </c>
      <c r="D19" s="9">
        <v>13783.050024231332</v>
      </c>
    </row>
    <row r="20" spans="1:7" x14ac:dyDescent="0.25">
      <c r="A20" s="196">
        <v>2018</v>
      </c>
      <c r="B20" s="8">
        <v>40455.789847775748</v>
      </c>
      <c r="C20" s="9">
        <v>26046.537345136057</v>
      </c>
      <c r="D20" s="9">
        <v>14409.252502639692</v>
      </c>
    </row>
    <row r="21" spans="1:7" x14ac:dyDescent="0.25">
      <c r="A21" s="196">
        <v>2019</v>
      </c>
      <c r="B21" s="8">
        <v>41715.239900602683</v>
      </c>
      <c r="C21" s="9">
        <v>26399.923512695372</v>
      </c>
      <c r="D21" s="9">
        <v>15315.316387907313</v>
      </c>
    </row>
    <row r="22" spans="1:7" x14ac:dyDescent="0.25">
      <c r="A22" s="196">
        <v>2020</v>
      </c>
      <c r="B22" s="8">
        <v>42181.896155103794</v>
      </c>
      <c r="C22" s="9">
        <v>26675.091445942711</v>
      </c>
      <c r="D22" s="9">
        <v>15506.804709161081</v>
      </c>
    </row>
    <row r="23" spans="1:7" x14ac:dyDescent="0.25">
      <c r="A23" s="196">
        <v>2021</v>
      </c>
      <c r="B23" s="9">
        <v>39535.5404522713</v>
      </c>
      <c r="C23" s="9">
        <v>25355.835301884901</v>
      </c>
      <c r="D23" s="9">
        <v>14179.7051503864</v>
      </c>
      <c r="F23" s="70"/>
    </row>
    <row r="24" spans="1:7" x14ac:dyDescent="0.25">
      <c r="A24" s="196">
        <v>2022</v>
      </c>
      <c r="B24" s="9">
        <v>38974.465513913899</v>
      </c>
      <c r="C24" s="9">
        <v>24935.425740496899</v>
      </c>
      <c r="D24" s="9">
        <v>14039.039773417</v>
      </c>
      <c r="F24" s="74"/>
      <c r="G24" s="74"/>
    </row>
    <row r="25" spans="1:7" x14ac:dyDescent="0.25">
      <c r="A25" s="196">
        <v>2023</v>
      </c>
      <c r="B25" s="9">
        <v>37077.785804800005</v>
      </c>
      <c r="C25" s="9">
        <v>23710.738022400001</v>
      </c>
      <c r="D25" s="9">
        <v>13367.047782400001</v>
      </c>
      <c r="F25" s="74"/>
      <c r="G25" s="74"/>
    </row>
    <row r="26" spans="1:7" x14ac:dyDescent="0.25">
      <c r="A26" s="196">
        <v>2024</v>
      </c>
      <c r="B26" s="9">
        <v>38141.142770879997</v>
      </c>
      <c r="C26" s="9">
        <v>24135.695031679999</v>
      </c>
      <c r="D26" s="75">
        <v>14019.8671868</v>
      </c>
      <c r="F26" s="74"/>
      <c r="G26" s="74"/>
    </row>
    <row r="27" spans="1:7" x14ac:dyDescent="0.25">
      <c r="A27" s="196">
        <v>2025</v>
      </c>
      <c r="B27" s="9">
        <f>SUM(C27:D27)</f>
        <v>36707.933636200003</v>
      </c>
      <c r="C27" s="9">
        <v>23230.022703800001</v>
      </c>
      <c r="D27" s="9">
        <v>13477.9109324</v>
      </c>
      <c r="F27" s="74"/>
      <c r="G27" s="74"/>
    </row>
    <row r="28" spans="1:7" x14ac:dyDescent="0.25">
      <c r="C28" s="70"/>
      <c r="D28" s="70"/>
    </row>
    <row r="29" spans="1:7" x14ac:dyDescent="0.25">
      <c r="A29" s="77" t="s">
        <v>55</v>
      </c>
    </row>
  </sheetData>
  <hyperlinks>
    <hyperlink ref="A29" location="'List of tables'!A1" display="Go to list of tables." xr:uid="{84A888D3-1588-4641-B0A9-363AD64536DB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64067-8100-460F-85B0-FD4EC29C2C47}">
  <dimension ref="A1:AB97"/>
  <sheetViews>
    <sheetView zoomScaleNormal="100" workbookViewId="0">
      <pane xSplit="1" ySplit="4" topLeftCell="B5" activePane="bottomRight" state="frozen"/>
      <selection activeCell="D34" sqref="D34"/>
      <selection pane="topRight" activeCell="D34" sqref="D34"/>
      <selection pane="bottomLeft" activeCell="D34" sqref="D34"/>
      <selection pane="bottomRight" activeCell="A5" sqref="A5"/>
    </sheetView>
  </sheetViews>
  <sheetFormatPr defaultColWidth="9.109375" defaultRowHeight="13.2" x14ac:dyDescent="0.25"/>
  <cols>
    <col min="1" max="1" width="35.33203125" style="6" customWidth="1"/>
    <col min="2" max="24" width="9.6640625" style="6" customWidth="1"/>
    <col min="25" max="16384" width="9.109375" style="6"/>
  </cols>
  <sheetData>
    <row r="1" spans="1:24" x14ac:dyDescent="0.25">
      <c r="A1" s="197" t="s">
        <v>38</v>
      </c>
    </row>
    <row r="2" spans="1:24" x14ac:dyDescent="0.25">
      <c r="A2" s="35"/>
    </row>
    <row r="3" spans="1:24" ht="15" customHeight="1" x14ac:dyDescent="0.25">
      <c r="A3" s="276" t="s">
        <v>39</v>
      </c>
      <c r="B3" s="277" t="s">
        <v>32</v>
      </c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29"/>
      <c r="T3" s="229"/>
      <c r="U3" s="229"/>
      <c r="V3" s="229"/>
      <c r="W3" s="229"/>
      <c r="X3" s="229"/>
    </row>
    <row r="4" spans="1:24" ht="15" customHeight="1" x14ac:dyDescent="0.25">
      <c r="A4" s="276"/>
      <c r="B4" s="235">
        <v>2003</v>
      </c>
      <c r="C4" s="235">
        <f t="shared" ref="C4:R4" si="0">B4+1</f>
        <v>2004</v>
      </c>
      <c r="D4" s="235">
        <f t="shared" si="0"/>
        <v>2005</v>
      </c>
      <c r="E4" s="235">
        <f t="shared" si="0"/>
        <v>2006</v>
      </c>
      <c r="F4" s="235">
        <f t="shared" si="0"/>
        <v>2007</v>
      </c>
      <c r="G4" s="235">
        <f t="shared" si="0"/>
        <v>2008</v>
      </c>
      <c r="H4" s="235">
        <f t="shared" si="0"/>
        <v>2009</v>
      </c>
      <c r="I4" s="235">
        <f t="shared" si="0"/>
        <v>2010</v>
      </c>
      <c r="J4" s="235">
        <f t="shared" si="0"/>
        <v>2011</v>
      </c>
      <c r="K4" s="235">
        <f t="shared" si="0"/>
        <v>2012</v>
      </c>
      <c r="L4" s="235">
        <f t="shared" si="0"/>
        <v>2013</v>
      </c>
      <c r="M4" s="235">
        <f t="shared" si="0"/>
        <v>2014</v>
      </c>
      <c r="N4" s="235">
        <f t="shared" si="0"/>
        <v>2015</v>
      </c>
      <c r="O4" s="235">
        <f t="shared" si="0"/>
        <v>2016</v>
      </c>
      <c r="P4" s="235">
        <f t="shared" si="0"/>
        <v>2017</v>
      </c>
      <c r="Q4" s="235">
        <f t="shared" si="0"/>
        <v>2018</v>
      </c>
      <c r="R4" s="235">
        <f t="shared" si="0"/>
        <v>2019</v>
      </c>
      <c r="S4" s="235">
        <v>2020</v>
      </c>
      <c r="T4" s="235">
        <v>2021</v>
      </c>
      <c r="U4" s="235">
        <v>2022</v>
      </c>
      <c r="V4" s="235">
        <v>2023</v>
      </c>
      <c r="W4" s="235">
        <v>2024</v>
      </c>
      <c r="X4" s="235">
        <v>2025</v>
      </c>
    </row>
    <row r="5" spans="1:24" x14ac:dyDescent="0.25">
      <c r="A5" s="198" t="s">
        <v>0</v>
      </c>
      <c r="B5" s="36"/>
      <c r="C5" s="37"/>
      <c r="D5" s="37"/>
      <c r="E5" s="37"/>
      <c r="F5" s="37"/>
      <c r="G5" s="37"/>
      <c r="H5" s="37"/>
      <c r="I5" s="37"/>
      <c r="J5" s="37"/>
      <c r="K5" s="37"/>
      <c r="L5" s="37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</row>
    <row r="6" spans="1:24" x14ac:dyDescent="0.25">
      <c r="A6" s="39" t="s">
        <v>5</v>
      </c>
      <c r="B6" s="36"/>
      <c r="C6" s="37"/>
      <c r="D6" s="37"/>
      <c r="E6" s="37"/>
      <c r="F6" s="37"/>
      <c r="G6" s="37"/>
      <c r="H6" s="37"/>
      <c r="I6" s="37"/>
      <c r="J6" s="37"/>
      <c r="K6" s="37"/>
      <c r="L6" s="37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4" x14ac:dyDescent="0.25">
      <c r="A7" s="40" t="s">
        <v>8</v>
      </c>
      <c r="B7" s="41">
        <v>17940</v>
      </c>
      <c r="C7" s="41">
        <v>19408</v>
      </c>
      <c r="D7" s="41">
        <v>19742</v>
      </c>
      <c r="E7" s="41">
        <v>19233</v>
      </c>
      <c r="F7" s="41">
        <v>19442</v>
      </c>
      <c r="G7" s="41">
        <v>17777</v>
      </c>
      <c r="H7" s="41">
        <v>16264</v>
      </c>
      <c r="I7" s="41">
        <v>15688</v>
      </c>
      <c r="J7" s="41">
        <v>15074</v>
      </c>
      <c r="K7" s="41">
        <v>15593</v>
      </c>
      <c r="L7" s="41">
        <v>15220</v>
      </c>
      <c r="M7" s="41">
        <v>14883</v>
      </c>
      <c r="N7" s="41">
        <v>15020</v>
      </c>
      <c r="O7" s="41">
        <v>14356</v>
      </c>
      <c r="P7" s="41">
        <v>14184</v>
      </c>
      <c r="Q7" s="41">
        <v>14125</v>
      </c>
      <c r="R7" s="41">
        <v>13995</v>
      </c>
      <c r="S7" s="41">
        <v>14291</v>
      </c>
      <c r="T7" s="41">
        <v>14016</v>
      </c>
      <c r="U7" s="41">
        <v>14200</v>
      </c>
      <c r="V7" s="41">
        <f>SUM(V8:V10)</f>
        <v>14231</v>
      </c>
      <c r="W7" s="41">
        <f>SUM(W8:W10)</f>
        <v>13795</v>
      </c>
      <c r="X7" s="41">
        <f>SUM(X8:X10)</f>
        <v>13057</v>
      </c>
    </row>
    <row r="8" spans="1:24" x14ac:dyDescent="0.25">
      <c r="A8" s="28" t="s">
        <v>13</v>
      </c>
      <c r="B8" s="41">
        <v>4909</v>
      </c>
      <c r="C8" s="41">
        <v>5467</v>
      </c>
      <c r="D8" s="41">
        <v>5625</v>
      </c>
      <c r="E8" s="41">
        <v>5388</v>
      </c>
      <c r="F8" s="41">
        <v>5321</v>
      </c>
      <c r="G8" s="41">
        <v>4433</v>
      </c>
      <c r="H8" s="41">
        <v>4208</v>
      </c>
      <c r="I8" s="41">
        <v>4352</v>
      </c>
      <c r="J8" s="41">
        <v>4473</v>
      </c>
      <c r="K8" s="41">
        <v>4841</v>
      </c>
      <c r="L8" s="41">
        <v>4300</v>
      </c>
      <c r="M8" s="41">
        <v>4483</v>
      </c>
      <c r="N8" s="41">
        <v>4172</v>
      </c>
      <c r="O8" s="41">
        <v>3882</v>
      </c>
      <c r="P8" s="41">
        <v>4182</v>
      </c>
      <c r="Q8" s="41">
        <v>4252</v>
      </c>
      <c r="R8" s="41">
        <v>4003</v>
      </c>
      <c r="S8" s="41">
        <v>4368</v>
      </c>
      <c r="T8" s="41">
        <v>4277</v>
      </c>
      <c r="U8" s="41">
        <v>4346</v>
      </c>
      <c r="V8" s="41">
        <f>SUM(V37,V66)</f>
        <v>4385</v>
      </c>
      <c r="W8" s="41">
        <f>SUM(W37,W66)</f>
        <v>4003</v>
      </c>
      <c r="X8" s="41">
        <f>SUM(X37,X66)</f>
        <v>4124</v>
      </c>
    </row>
    <row r="9" spans="1:24" x14ac:dyDescent="0.25">
      <c r="A9" s="28" t="s">
        <v>14</v>
      </c>
      <c r="B9" s="41">
        <v>4938</v>
      </c>
      <c r="C9" s="41">
        <v>5372</v>
      </c>
      <c r="D9" s="41">
        <v>5245</v>
      </c>
      <c r="E9" s="41">
        <v>5107</v>
      </c>
      <c r="F9" s="41">
        <v>4971</v>
      </c>
      <c r="G9" s="41">
        <v>4610</v>
      </c>
      <c r="H9" s="41">
        <v>3797</v>
      </c>
      <c r="I9" s="41">
        <v>4057</v>
      </c>
      <c r="J9" s="41">
        <v>3494</v>
      </c>
      <c r="K9" s="41">
        <v>3668</v>
      </c>
      <c r="L9" s="41">
        <v>3763</v>
      </c>
      <c r="M9" s="41">
        <v>3165</v>
      </c>
      <c r="N9" s="41">
        <v>3650</v>
      </c>
      <c r="O9" s="41">
        <v>3191</v>
      </c>
      <c r="P9" s="41">
        <v>3082</v>
      </c>
      <c r="Q9" s="41">
        <v>2899</v>
      </c>
      <c r="R9" s="41">
        <v>3110</v>
      </c>
      <c r="S9" s="41">
        <v>2972</v>
      </c>
      <c r="T9" s="41">
        <v>3067</v>
      </c>
      <c r="U9" s="41">
        <v>2966</v>
      </c>
      <c r="V9" s="41">
        <f t="shared" ref="V9:W11" si="1">SUM(V38,V67)</f>
        <v>3146</v>
      </c>
      <c r="W9" s="41">
        <f t="shared" si="1"/>
        <v>3113</v>
      </c>
      <c r="X9" s="41">
        <f t="shared" ref="X9" si="2">SUM(X38,X67)</f>
        <v>2667</v>
      </c>
    </row>
    <row r="10" spans="1:24" x14ac:dyDescent="0.25">
      <c r="A10" s="28" t="s">
        <v>15</v>
      </c>
      <c r="B10" s="41">
        <v>8093</v>
      </c>
      <c r="C10" s="41">
        <v>8569</v>
      </c>
      <c r="D10" s="41">
        <v>8872</v>
      </c>
      <c r="E10" s="41">
        <v>8738</v>
      </c>
      <c r="F10" s="41">
        <v>9150</v>
      </c>
      <c r="G10" s="41">
        <v>8734</v>
      </c>
      <c r="H10" s="41">
        <v>8259</v>
      </c>
      <c r="I10" s="41">
        <v>7279</v>
      </c>
      <c r="J10" s="41">
        <v>7107</v>
      </c>
      <c r="K10" s="41">
        <v>7084</v>
      </c>
      <c r="L10" s="41">
        <v>7157</v>
      </c>
      <c r="M10" s="41">
        <v>7235</v>
      </c>
      <c r="N10" s="41">
        <v>7198</v>
      </c>
      <c r="O10" s="41">
        <v>7283</v>
      </c>
      <c r="P10" s="41">
        <v>6920</v>
      </c>
      <c r="Q10" s="41">
        <v>6974</v>
      </c>
      <c r="R10" s="41">
        <v>6882</v>
      </c>
      <c r="S10" s="41">
        <v>6951</v>
      </c>
      <c r="T10" s="41">
        <v>6672</v>
      </c>
      <c r="U10" s="41">
        <v>6888</v>
      </c>
      <c r="V10" s="41">
        <f t="shared" si="1"/>
        <v>6700</v>
      </c>
      <c r="W10" s="41">
        <f t="shared" si="1"/>
        <v>6679</v>
      </c>
      <c r="X10" s="41">
        <f t="shared" ref="X10" si="3">SUM(X39,X68)</f>
        <v>6266</v>
      </c>
    </row>
    <row r="11" spans="1:24" x14ac:dyDescent="0.25">
      <c r="A11" s="42" t="s">
        <v>31</v>
      </c>
      <c r="B11" s="41">
        <v>7607</v>
      </c>
      <c r="C11" s="41">
        <v>7835</v>
      </c>
      <c r="D11" s="41">
        <v>7832</v>
      </c>
      <c r="E11" s="41">
        <v>7494</v>
      </c>
      <c r="F11" s="41">
        <v>7545</v>
      </c>
      <c r="G11" s="41">
        <v>7247</v>
      </c>
      <c r="H11" s="41">
        <v>6931</v>
      </c>
      <c r="I11" s="41">
        <v>6740</v>
      </c>
      <c r="J11" s="41">
        <v>6308</v>
      </c>
      <c r="K11" s="41">
        <v>6320</v>
      </c>
      <c r="L11" s="41">
        <v>6333</v>
      </c>
      <c r="M11" s="41">
        <v>6502</v>
      </c>
      <c r="N11" s="41">
        <v>6374</v>
      </c>
      <c r="O11" s="41">
        <v>6498</v>
      </c>
      <c r="P11" s="41">
        <v>6138</v>
      </c>
      <c r="Q11" s="41">
        <v>6214</v>
      </c>
      <c r="R11" s="41">
        <v>6122</v>
      </c>
      <c r="S11" s="41">
        <v>6055</v>
      </c>
      <c r="T11" s="41">
        <v>5874</v>
      </c>
      <c r="U11" s="41">
        <v>6119</v>
      </c>
      <c r="V11" s="41">
        <f t="shared" si="1"/>
        <v>5929</v>
      </c>
      <c r="W11" s="41">
        <f t="shared" si="1"/>
        <v>5818</v>
      </c>
      <c r="X11" s="41">
        <f t="shared" ref="X11" si="4">SUM(X40,X69)</f>
        <v>5507</v>
      </c>
    </row>
    <row r="12" spans="1:24" ht="5.0999999999999996" customHeight="1" x14ac:dyDescent="0.25">
      <c r="A12" s="40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</row>
    <row r="13" spans="1:24" ht="15" customHeight="1" x14ac:dyDescent="0.25">
      <c r="A13" s="39" t="s">
        <v>10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4" x14ac:dyDescent="0.25">
      <c r="A14" s="40" t="s">
        <v>9</v>
      </c>
      <c r="B14" s="41">
        <v>73067</v>
      </c>
      <c r="C14" s="41">
        <v>76853</v>
      </c>
      <c r="D14" s="41">
        <v>73025</v>
      </c>
      <c r="E14" s="41">
        <v>73683</v>
      </c>
      <c r="F14" s="41">
        <v>76900</v>
      </c>
      <c r="G14" s="41">
        <v>65511</v>
      </c>
      <c r="H14" s="41">
        <v>65918</v>
      </c>
      <c r="I14" s="41">
        <v>70593</v>
      </c>
      <c r="J14" s="41">
        <v>46287</v>
      </c>
      <c r="K14" s="41">
        <v>45209</v>
      </c>
      <c r="L14" s="41">
        <v>49451</v>
      </c>
      <c r="M14" s="41">
        <v>47465</v>
      </c>
      <c r="N14" s="41">
        <v>43634</v>
      </c>
      <c r="O14" s="41">
        <v>40597</v>
      </c>
      <c r="P14" s="41">
        <v>34011</v>
      </c>
      <c r="Q14" s="41">
        <v>36294</v>
      </c>
      <c r="R14" s="41">
        <v>35477</v>
      </c>
      <c r="S14" s="41">
        <v>40059</v>
      </c>
      <c r="T14" s="41">
        <v>40048</v>
      </c>
      <c r="U14" s="41">
        <v>29554</v>
      </c>
      <c r="V14" s="41">
        <f>SUM(V15:V18)</f>
        <v>35785</v>
      </c>
      <c r="W14" s="41">
        <f>SUM(W15:W18)</f>
        <v>37214</v>
      </c>
      <c r="X14" s="41">
        <f>SUM(X15:X18)</f>
        <v>28656</v>
      </c>
    </row>
    <row r="15" spans="1:24" x14ac:dyDescent="0.25">
      <c r="A15" s="28" t="s">
        <v>16</v>
      </c>
      <c r="B15" s="41">
        <v>39885</v>
      </c>
      <c r="C15" s="41">
        <v>41688</v>
      </c>
      <c r="D15" s="41">
        <v>41054</v>
      </c>
      <c r="E15" s="41">
        <v>39042</v>
      </c>
      <c r="F15" s="41">
        <v>38863</v>
      </c>
      <c r="G15" s="41">
        <v>34419</v>
      </c>
      <c r="H15" s="41">
        <v>34726</v>
      </c>
      <c r="I15" s="41">
        <v>36062</v>
      </c>
      <c r="J15" s="41">
        <v>23686</v>
      </c>
      <c r="K15" s="41">
        <v>24093</v>
      </c>
      <c r="L15" s="41">
        <v>25067</v>
      </c>
      <c r="M15" s="41">
        <v>23048</v>
      </c>
      <c r="N15" s="41">
        <v>20445</v>
      </c>
      <c r="O15" s="41">
        <v>19490</v>
      </c>
      <c r="P15" s="41">
        <v>16674</v>
      </c>
      <c r="Q15" s="41">
        <v>17662</v>
      </c>
      <c r="R15" s="41">
        <v>18158</v>
      </c>
      <c r="S15" s="41">
        <v>20318</v>
      </c>
      <c r="T15" s="41">
        <v>20217</v>
      </c>
      <c r="U15" s="41">
        <v>14442</v>
      </c>
      <c r="V15" s="41">
        <f>SUM(V44,V73)</f>
        <v>18451</v>
      </c>
      <c r="W15" s="41">
        <f>SUM(W44,W73)</f>
        <v>19362</v>
      </c>
      <c r="X15" s="41">
        <f>SUM(X44,X73)</f>
        <v>14637</v>
      </c>
    </row>
    <row r="16" spans="1:24" x14ac:dyDescent="0.25">
      <c r="A16" s="28" t="s">
        <v>17</v>
      </c>
      <c r="B16" s="41">
        <v>24996</v>
      </c>
      <c r="C16" s="41">
        <v>26660</v>
      </c>
      <c r="D16" s="41">
        <v>23549</v>
      </c>
      <c r="E16" s="41">
        <v>26315</v>
      </c>
      <c r="F16" s="41">
        <v>30368</v>
      </c>
      <c r="G16" s="41">
        <v>23681</v>
      </c>
      <c r="H16" s="41">
        <v>23923</v>
      </c>
      <c r="I16" s="41">
        <v>27641</v>
      </c>
      <c r="J16" s="41">
        <v>17567</v>
      </c>
      <c r="K16" s="41">
        <v>15838</v>
      </c>
      <c r="L16" s="41">
        <v>19102</v>
      </c>
      <c r="M16" s="41">
        <v>19803</v>
      </c>
      <c r="N16" s="41">
        <v>18917</v>
      </c>
      <c r="O16" s="41">
        <v>17240</v>
      </c>
      <c r="P16" s="41">
        <v>13667</v>
      </c>
      <c r="Q16" s="41">
        <v>14779</v>
      </c>
      <c r="R16" s="41">
        <v>13576</v>
      </c>
      <c r="S16" s="41">
        <v>15112</v>
      </c>
      <c r="T16" s="41">
        <v>16064</v>
      </c>
      <c r="U16" s="41">
        <v>11477</v>
      </c>
      <c r="V16" s="41">
        <f t="shared" ref="V16:W17" si="5">SUM(V45,V74)</f>
        <v>14662</v>
      </c>
      <c r="W16" s="41">
        <f t="shared" si="5"/>
        <v>15386</v>
      </c>
      <c r="X16" s="41">
        <f t="shared" ref="X16" si="6">SUM(X45,X74)</f>
        <v>11631</v>
      </c>
    </row>
    <row r="17" spans="1:24" x14ac:dyDescent="0.25">
      <c r="A17" s="28" t="s">
        <v>18</v>
      </c>
      <c r="B17" s="41">
        <v>437</v>
      </c>
      <c r="C17" s="41">
        <v>526</v>
      </c>
      <c r="D17" s="41">
        <v>508</v>
      </c>
      <c r="E17" s="41">
        <v>489</v>
      </c>
      <c r="F17" s="41">
        <v>449</v>
      </c>
      <c r="G17" s="41">
        <v>434</v>
      </c>
      <c r="H17" s="41">
        <v>419</v>
      </c>
      <c r="I17" s="41">
        <v>409</v>
      </c>
      <c r="J17" s="41">
        <v>311</v>
      </c>
      <c r="K17" s="41">
        <v>313</v>
      </c>
      <c r="L17" s="41">
        <v>317</v>
      </c>
      <c r="M17" s="41">
        <v>269</v>
      </c>
      <c r="N17" s="41">
        <v>228</v>
      </c>
      <c r="O17" s="41">
        <v>206</v>
      </c>
      <c r="P17" s="41">
        <v>211</v>
      </c>
      <c r="Q17" s="41">
        <v>211</v>
      </c>
      <c r="R17" s="41">
        <v>185</v>
      </c>
      <c r="S17" s="41">
        <v>211</v>
      </c>
      <c r="T17" s="41">
        <v>110</v>
      </c>
      <c r="U17" s="41">
        <v>110</v>
      </c>
      <c r="V17" s="41">
        <f t="shared" si="5"/>
        <v>98</v>
      </c>
      <c r="W17" s="41">
        <f t="shared" si="5"/>
        <v>96</v>
      </c>
      <c r="X17" s="41">
        <f t="shared" ref="X17" si="7">SUM(X46,X75)</f>
        <v>94</v>
      </c>
    </row>
    <row r="18" spans="1:24" x14ac:dyDescent="0.25">
      <c r="A18" s="28" t="s">
        <v>19</v>
      </c>
      <c r="B18" s="41">
        <v>7749</v>
      </c>
      <c r="C18" s="41">
        <v>7979</v>
      </c>
      <c r="D18" s="41">
        <v>7914</v>
      </c>
      <c r="E18" s="41">
        <v>7837</v>
      </c>
      <c r="F18" s="41">
        <v>7220</v>
      </c>
      <c r="G18" s="41">
        <v>6977</v>
      </c>
      <c r="H18" s="41">
        <v>6850</v>
      </c>
      <c r="I18" s="41">
        <v>6481</v>
      </c>
      <c r="J18" s="41">
        <v>4723</v>
      </c>
      <c r="K18" s="41">
        <v>4965</v>
      </c>
      <c r="L18" s="41">
        <v>4965</v>
      </c>
      <c r="M18" s="41">
        <v>4345</v>
      </c>
      <c r="N18" s="41">
        <v>4044</v>
      </c>
      <c r="O18" s="41">
        <v>3661</v>
      </c>
      <c r="P18" s="41">
        <v>3459</v>
      </c>
      <c r="Q18" s="41">
        <v>3642</v>
      </c>
      <c r="R18" s="41">
        <v>3558</v>
      </c>
      <c r="S18" s="41">
        <v>4418</v>
      </c>
      <c r="T18" s="41">
        <v>3657</v>
      </c>
      <c r="U18" s="41">
        <v>3525</v>
      </c>
      <c r="V18" s="41">
        <f t="shared" ref="V18:W18" si="8">SUM(V47,V76)</f>
        <v>2574</v>
      </c>
      <c r="W18" s="41">
        <f t="shared" si="8"/>
        <v>2370</v>
      </c>
      <c r="X18" s="41">
        <f t="shared" ref="X18" si="9">SUM(X47,X76)</f>
        <v>2294</v>
      </c>
    </row>
    <row r="19" spans="1:24" ht="5.0999999999999996" customHeight="1" x14ac:dyDescent="0.25"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</row>
    <row r="20" spans="1:24" ht="15" customHeight="1" x14ac:dyDescent="0.25">
      <c r="A20" s="39" t="s">
        <v>11</v>
      </c>
      <c r="B20" s="37"/>
      <c r="C20" s="37"/>
      <c r="D20" s="37"/>
      <c r="E20" s="37"/>
      <c r="F20" s="37"/>
      <c r="G20" s="37"/>
      <c r="H20" s="37"/>
      <c r="I20" s="37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</row>
    <row r="21" spans="1:24" ht="15" customHeight="1" x14ac:dyDescent="0.25">
      <c r="A21" s="40" t="s">
        <v>25</v>
      </c>
      <c r="B21" s="41">
        <v>14861</v>
      </c>
      <c r="C21" s="41">
        <v>14131</v>
      </c>
      <c r="D21" s="41">
        <v>14642</v>
      </c>
      <c r="E21" s="41">
        <v>12172</v>
      </c>
      <c r="F21" s="41">
        <v>12315</v>
      </c>
      <c r="G21" s="41">
        <v>12843</v>
      </c>
      <c r="H21" s="41">
        <v>12889</v>
      </c>
      <c r="I21" s="41">
        <v>12379</v>
      </c>
      <c r="J21" s="41">
        <v>11887</v>
      </c>
      <c r="K21" s="41">
        <v>11697</v>
      </c>
      <c r="L21" s="41">
        <v>10930</v>
      </c>
      <c r="M21" s="41">
        <v>10526</v>
      </c>
      <c r="N21" s="41">
        <v>11076</v>
      </c>
      <c r="O21" s="41">
        <v>11523</v>
      </c>
      <c r="P21" s="41">
        <v>11739</v>
      </c>
      <c r="Q21" s="41">
        <v>13169</v>
      </c>
      <c r="R21" s="41">
        <v>13161</v>
      </c>
      <c r="S21" s="41">
        <v>13150</v>
      </c>
      <c r="T21" s="41">
        <v>12730</v>
      </c>
      <c r="U21" s="41">
        <v>14465</v>
      </c>
      <c r="V21" s="41">
        <f>SUM(V22:V25)</f>
        <v>13986</v>
      </c>
      <c r="W21" s="41">
        <f>SUM(W22:W25)</f>
        <v>14557</v>
      </c>
      <c r="X21" s="41">
        <f>SUM(X22:X25)</f>
        <v>14464</v>
      </c>
    </row>
    <row r="22" spans="1:24" x14ac:dyDescent="0.25">
      <c r="A22" s="28" t="s">
        <v>21</v>
      </c>
      <c r="B22" s="41">
        <v>3783</v>
      </c>
      <c r="C22" s="41">
        <v>3523</v>
      </c>
      <c r="D22" s="41">
        <v>3346</v>
      </c>
      <c r="E22" s="41">
        <v>2091</v>
      </c>
      <c r="F22" s="41">
        <v>1110</v>
      </c>
      <c r="G22" s="41">
        <v>1434</v>
      </c>
      <c r="H22" s="41">
        <v>982</v>
      </c>
      <c r="I22" s="41">
        <v>1305</v>
      </c>
      <c r="J22" s="41">
        <v>874</v>
      </c>
      <c r="K22" s="41">
        <v>830</v>
      </c>
      <c r="L22" s="41">
        <v>790</v>
      </c>
      <c r="M22" s="41">
        <v>788</v>
      </c>
      <c r="N22" s="41">
        <v>867</v>
      </c>
      <c r="O22" s="41">
        <v>868</v>
      </c>
      <c r="P22" s="41">
        <v>826</v>
      </c>
      <c r="Q22" s="41">
        <v>1186</v>
      </c>
      <c r="R22" s="41">
        <v>1021</v>
      </c>
      <c r="S22" s="41">
        <v>1039</v>
      </c>
      <c r="T22" s="41">
        <v>861</v>
      </c>
      <c r="U22" s="41">
        <v>1406</v>
      </c>
      <c r="V22" s="41">
        <f>SUM(V51,V80)</f>
        <v>1181</v>
      </c>
      <c r="W22" s="41">
        <f>SUM(W51,W80)</f>
        <v>1236</v>
      </c>
      <c r="X22" s="41">
        <f>SUM(X51,X80)</f>
        <v>1080</v>
      </c>
    </row>
    <row r="23" spans="1:24" x14ac:dyDescent="0.25">
      <c r="A23" s="28" t="s">
        <v>22</v>
      </c>
      <c r="B23" s="41">
        <v>2457</v>
      </c>
      <c r="C23" s="41">
        <v>2231</v>
      </c>
      <c r="D23" s="41">
        <v>2284</v>
      </c>
      <c r="E23" s="41">
        <v>1750</v>
      </c>
      <c r="F23" s="41">
        <v>1060</v>
      </c>
      <c r="G23" s="41">
        <v>1450</v>
      </c>
      <c r="H23" s="41">
        <v>943</v>
      </c>
      <c r="I23" s="41">
        <v>1267</v>
      </c>
      <c r="J23" s="41">
        <v>1183</v>
      </c>
      <c r="K23" s="41">
        <v>1220</v>
      </c>
      <c r="L23" s="41">
        <v>1176</v>
      </c>
      <c r="M23" s="41">
        <v>1152</v>
      </c>
      <c r="N23" s="41">
        <v>1301</v>
      </c>
      <c r="O23" s="41">
        <v>1165</v>
      </c>
      <c r="P23" s="41">
        <v>1191</v>
      </c>
      <c r="Q23" s="41">
        <v>1552</v>
      </c>
      <c r="R23" s="41">
        <v>1436</v>
      </c>
      <c r="S23" s="41">
        <v>1418</v>
      </c>
      <c r="T23" s="41">
        <v>1158</v>
      </c>
      <c r="U23" s="41">
        <v>1717</v>
      </c>
      <c r="V23" s="41">
        <f t="shared" ref="V23:W25" si="10">SUM(V52,V81)</f>
        <v>1559</v>
      </c>
      <c r="W23" s="41">
        <f t="shared" si="10"/>
        <v>1608</v>
      </c>
      <c r="X23" s="41">
        <f t="shared" ref="X23" si="11">SUM(X52,X81)</f>
        <v>1404</v>
      </c>
    </row>
    <row r="24" spans="1:24" x14ac:dyDescent="0.25">
      <c r="A24" s="28" t="s">
        <v>23</v>
      </c>
      <c r="B24" s="41">
        <v>8026</v>
      </c>
      <c r="C24" s="41">
        <v>7809</v>
      </c>
      <c r="D24" s="41">
        <v>8438</v>
      </c>
      <c r="E24" s="41">
        <v>7935</v>
      </c>
      <c r="F24" s="41">
        <v>9682</v>
      </c>
      <c r="G24" s="41">
        <v>9438</v>
      </c>
      <c r="H24" s="41">
        <v>10341</v>
      </c>
      <c r="I24" s="41">
        <v>9363</v>
      </c>
      <c r="J24" s="41">
        <v>9347</v>
      </c>
      <c r="K24" s="41">
        <v>9236</v>
      </c>
      <c r="L24" s="41">
        <v>8685</v>
      </c>
      <c r="M24" s="41">
        <v>8322</v>
      </c>
      <c r="N24" s="41">
        <v>8611</v>
      </c>
      <c r="O24" s="41">
        <v>9108</v>
      </c>
      <c r="P24" s="41">
        <v>9334</v>
      </c>
      <c r="Q24" s="41">
        <v>9977</v>
      </c>
      <c r="R24" s="41">
        <v>10270</v>
      </c>
      <c r="S24" s="41">
        <v>10280</v>
      </c>
      <c r="T24" s="41">
        <v>10308</v>
      </c>
      <c r="U24" s="41">
        <v>10915</v>
      </c>
      <c r="V24" s="41">
        <f t="shared" si="10"/>
        <v>10810</v>
      </c>
      <c r="W24" s="41">
        <f t="shared" si="10"/>
        <v>11190</v>
      </c>
      <c r="X24" s="41">
        <f t="shared" ref="X24" si="12">SUM(X53,X82)</f>
        <v>11481</v>
      </c>
    </row>
    <row r="25" spans="1:24" x14ac:dyDescent="0.25">
      <c r="A25" s="28" t="s">
        <v>24</v>
      </c>
      <c r="B25" s="41">
        <v>595</v>
      </c>
      <c r="C25" s="41">
        <v>568</v>
      </c>
      <c r="D25" s="41">
        <v>574</v>
      </c>
      <c r="E25" s="41">
        <v>396</v>
      </c>
      <c r="F25" s="41">
        <v>463</v>
      </c>
      <c r="G25" s="41">
        <v>521</v>
      </c>
      <c r="H25" s="41">
        <v>623</v>
      </c>
      <c r="I25" s="41">
        <v>444</v>
      </c>
      <c r="J25" s="41">
        <v>483</v>
      </c>
      <c r="K25" s="41">
        <v>411</v>
      </c>
      <c r="L25" s="41">
        <v>279</v>
      </c>
      <c r="M25" s="41">
        <v>264</v>
      </c>
      <c r="N25" s="41">
        <v>297</v>
      </c>
      <c r="O25" s="41">
        <v>382</v>
      </c>
      <c r="P25" s="41">
        <v>388</v>
      </c>
      <c r="Q25" s="41">
        <v>454</v>
      </c>
      <c r="R25" s="41">
        <v>434</v>
      </c>
      <c r="S25" s="41">
        <v>413</v>
      </c>
      <c r="T25" s="41">
        <v>403</v>
      </c>
      <c r="U25" s="41">
        <v>427</v>
      </c>
      <c r="V25" s="41">
        <f t="shared" si="10"/>
        <v>436</v>
      </c>
      <c r="W25" s="41">
        <f t="shared" si="10"/>
        <v>523</v>
      </c>
      <c r="X25" s="41">
        <f t="shared" ref="X25" si="13">SUM(X54,X83)</f>
        <v>499</v>
      </c>
    </row>
    <row r="26" spans="1:24" ht="5.0999999999999996" customHeight="1" x14ac:dyDescent="0.25">
      <c r="A26" s="40"/>
      <c r="B26" s="37"/>
      <c r="C26" s="37"/>
      <c r="D26" s="37"/>
      <c r="E26" s="37"/>
      <c r="F26" s="37"/>
      <c r="G26" s="37"/>
      <c r="H26" s="37"/>
      <c r="I26" s="37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</row>
    <row r="27" spans="1:24" x14ac:dyDescent="0.25">
      <c r="A27" s="39" t="s">
        <v>12</v>
      </c>
      <c r="B27" s="37"/>
      <c r="C27" s="37"/>
      <c r="D27" s="37"/>
      <c r="E27" s="37"/>
      <c r="F27" s="37"/>
      <c r="G27" s="37"/>
      <c r="H27" s="37"/>
      <c r="I27" s="37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</row>
    <row r="28" spans="1:24" x14ac:dyDescent="0.25">
      <c r="A28" s="40" t="s">
        <v>30</v>
      </c>
      <c r="B28" s="41">
        <v>5374</v>
      </c>
      <c r="C28" s="41">
        <v>5634</v>
      </c>
      <c r="D28" s="41">
        <v>6272</v>
      </c>
      <c r="E28" s="41">
        <v>5828</v>
      </c>
      <c r="F28" s="41">
        <v>6227</v>
      </c>
      <c r="G28" s="41">
        <v>6361</v>
      </c>
      <c r="H28" s="41">
        <v>5983</v>
      </c>
      <c r="I28" s="41">
        <v>5110</v>
      </c>
      <c r="J28" s="41">
        <v>4938</v>
      </c>
      <c r="K28" s="41">
        <v>4847</v>
      </c>
      <c r="L28" s="41">
        <v>4598</v>
      </c>
      <c r="M28" s="41">
        <v>4627</v>
      </c>
      <c r="N28" s="41">
        <v>4937</v>
      </c>
      <c r="O28" s="41">
        <v>4971</v>
      </c>
      <c r="P28" s="41">
        <v>5160</v>
      </c>
      <c r="Q28" s="41">
        <v>5726</v>
      </c>
      <c r="R28" s="41">
        <v>5593</v>
      </c>
      <c r="S28" s="41">
        <v>5528</v>
      </c>
      <c r="T28" s="41">
        <v>5635</v>
      </c>
      <c r="U28" s="41">
        <v>6519</v>
      </c>
      <c r="V28" s="41">
        <f>SUM(V29:V32)</f>
        <v>6564</v>
      </c>
      <c r="W28" s="41">
        <f>SUM(W29:W32)</f>
        <v>6671</v>
      </c>
      <c r="X28" s="41">
        <f>SUM(X29:X32)</f>
        <v>6704</v>
      </c>
    </row>
    <row r="29" spans="1:24" x14ac:dyDescent="0.25">
      <c r="A29" s="28" t="s">
        <v>26</v>
      </c>
      <c r="B29" s="41">
        <v>896</v>
      </c>
      <c r="C29" s="41">
        <v>920</v>
      </c>
      <c r="D29" s="41">
        <v>1140</v>
      </c>
      <c r="E29" s="41">
        <v>771</v>
      </c>
      <c r="F29" s="41">
        <v>495</v>
      </c>
      <c r="G29" s="41">
        <v>534</v>
      </c>
      <c r="H29" s="41">
        <v>250</v>
      </c>
      <c r="I29" s="41">
        <v>323</v>
      </c>
      <c r="J29" s="41">
        <v>472</v>
      </c>
      <c r="K29" s="41">
        <v>507</v>
      </c>
      <c r="L29" s="41">
        <v>310</v>
      </c>
      <c r="M29" s="41">
        <v>501</v>
      </c>
      <c r="N29" s="41">
        <v>499</v>
      </c>
      <c r="O29" s="41">
        <v>417</v>
      </c>
      <c r="P29" s="41">
        <v>514</v>
      </c>
      <c r="Q29" s="41">
        <v>718</v>
      </c>
      <c r="R29" s="41">
        <v>529</v>
      </c>
      <c r="S29" s="41">
        <v>539</v>
      </c>
      <c r="T29" s="41">
        <v>609</v>
      </c>
      <c r="U29" s="41">
        <v>942</v>
      </c>
      <c r="V29" s="41">
        <f>SUM(V58,V87)</f>
        <v>744</v>
      </c>
      <c r="W29" s="41">
        <f>SUM(W58,W87)</f>
        <v>819</v>
      </c>
      <c r="X29" s="41">
        <f>SUM(X58,X87)</f>
        <v>816</v>
      </c>
    </row>
    <row r="30" spans="1:24" x14ac:dyDescent="0.25">
      <c r="A30" s="28" t="s">
        <v>27</v>
      </c>
      <c r="B30" s="41">
        <v>979</v>
      </c>
      <c r="C30" s="41">
        <v>1020</v>
      </c>
      <c r="D30" s="41">
        <v>1111</v>
      </c>
      <c r="E30" s="41">
        <v>975</v>
      </c>
      <c r="F30" s="41">
        <v>789</v>
      </c>
      <c r="G30" s="41">
        <v>808</v>
      </c>
      <c r="H30" s="41">
        <v>426</v>
      </c>
      <c r="I30" s="41">
        <v>524</v>
      </c>
      <c r="J30" s="41">
        <v>355</v>
      </c>
      <c r="K30" s="41">
        <v>365</v>
      </c>
      <c r="L30" s="41">
        <v>300</v>
      </c>
      <c r="M30" s="41">
        <v>348</v>
      </c>
      <c r="N30" s="41">
        <v>373</v>
      </c>
      <c r="O30" s="41">
        <v>271</v>
      </c>
      <c r="P30" s="41">
        <v>365</v>
      </c>
      <c r="Q30" s="41">
        <v>461</v>
      </c>
      <c r="R30" s="41">
        <v>364</v>
      </c>
      <c r="S30" s="41">
        <v>394</v>
      </c>
      <c r="T30" s="41">
        <v>409</v>
      </c>
      <c r="U30" s="41">
        <v>555</v>
      </c>
      <c r="V30" s="41">
        <f t="shared" ref="V30:W32" si="14">SUM(V59,V88)</f>
        <v>524</v>
      </c>
      <c r="W30" s="41">
        <f t="shared" si="14"/>
        <v>513</v>
      </c>
      <c r="X30" s="41">
        <f t="shared" ref="X30" si="15">SUM(X59,X88)</f>
        <v>479</v>
      </c>
    </row>
    <row r="31" spans="1:24" x14ac:dyDescent="0.25">
      <c r="A31" s="28" t="s">
        <v>28</v>
      </c>
      <c r="B31" s="41">
        <v>3129</v>
      </c>
      <c r="C31" s="41">
        <v>3282</v>
      </c>
      <c r="D31" s="41">
        <v>3619</v>
      </c>
      <c r="E31" s="41">
        <v>3828</v>
      </c>
      <c r="F31" s="41">
        <v>4542</v>
      </c>
      <c r="G31" s="41">
        <v>4595</v>
      </c>
      <c r="H31" s="41">
        <v>4848</v>
      </c>
      <c r="I31" s="41">
        <v>3924</v>
      </c>
      <c r="J31" s="41">
        <v>3747</v>
      </c>
      <c r="K31" s="41">
        <v>3638</v>
      </c>
      <c r="L31" s="41">
        <v>3666</v>
      </c>
      <c r="M31" s="41">
        <v>3454</v>
      </c>
      <c r="N31" s="41">
        <v>3743</v>
      </c>
      <c r="O31" s="41">
        <v>3925</v>
      </c>
      <c r="P31" s="41">
        <v>3915</v>
      </c>
      <c r="Q31" s="41">
        <v>4149</v>
      </c>
      <c r="R31" s="41">
        <v>4307</v>
      </c>
      <c r="S31" s="41">
        <v>4214</v>
      </c>
      <c r="T31" s="41">
        <v>4190</v>
      </c>
      <c r="U31" s="41">
        <v>4572</v>
      </c>
      <c r="V31" s="41">
        <f t="shared" si="14"/>
        <v>4815</v>
      </c>
      <c r="W31" s="41">
        <f t="shared" si="14"/>
        <v>4863</v>
      </c>
      <c r="X31" s="41">
        <f t="shared" ref="X31" si="16">SUM(X60,X89)</f>
        <v>4927</v>
      </c>
    </row>
    <row r="32" spans="1:24" x14ac:dyDescent="0.25">
      <c r="A32" s="28" t="s">
        <v>29</v>
      </c>
      <c r="B32" s="41">
        <v>370</v>
      </c>
      <c r="C32" s="41">
        <v>412</v>
      </c>
      <c r="D32" s="41">
        <v>402</v>
      </c>
      <c r="E32" s="41">
        <v>254</v>
      </c>
      <c r="F32" s="41">
        <v>401</v>
      </c>
      <c r="G32" s="41">
        <v>424</v>
      </c>
      <c r="H32" s="41">
        <v>459</v>
      </c>
      <c r="I32" s="41">
        <v>339</v>
      </c>
      <c r="J32" s="41">
        <v>364</v>
      </c>
      <c r="K32" s="41">
        <v>337</v>
      </c>
      <c r="L32" s="41">
        <v>322</v>
      </c>
      <c r="M32" s="41">
        <v>324</v>
      </c>
      <c r="N32" s="41">
        <v>322</v>
      </c>
      <c r="O32" s="41">
        <v>358</v>
      </c>
      <c r="P32" s="41">
        <v>366</v>
      </c>
      <c r="Q32" s="41">
        <v>398</v>
      </c>
      <c r="R32" s="41">
        <v>393</v>
      </c>
      <c r="S32" s="41">
        <v>381</v>
      </c>
      <c r="T32" s="41">
        <v>427</v>
      </c>
      <c r="U32" s="41">
        <v>450</v>
      </c>
      <c r="V32" s="41">
        <f t="shared" si="14"/>
        <v>481</v>
      </c>
      <c r="W32" s="41">
        <f t="shared" si="14"/>
        <v>476</v>
      </c>
      <c r="X32" s="41">
        <f t="shared" ref="X32" si="17">SUM(X61,X90)</f>
        <v>482</v>
      </c>
    </row>
    <row r="33" spans="1:28" ht="5.0999999999999996" customHeight="1" x14ac:dyDescent="0.25">
      <c r="A33" s="7"/>
      <c r="B33" s="46"/>
    </row>
    <row r="34" spans="1:28" ht="15" customHeight="1" x14ac:dyDescent="0.25">
      <c r="A34" s="199" t="s">
        <v>3</v>
      </c>
      <c r="B34" s="47"/>
      <c r="C34" s="48"/>
      <c r="D34" s="48"/>
      <c r="E34" s="48"/>
      <c r="F34" s="48"/>
      <c r="G34" s="48"/>
      <c r="H34" s="48"/>
      <c r="I34" s="48"/>
      <c r="J34" s="48"/>
      <c r="K34" s="48"/>
      <c r="L34" s="48"/>
    </row>
    <row r="35" spans="1:28" ht="15" customHeight="1" x14ac:dyDescent="0.25">
      <c r="A35" s="48" t="s">
        <v>5</v>
      </c>
      <c r="B35" s="47"/>
      <c r="C35" s="48"/>
      <c r="D35" s="48"/>
      <c r="E35" s="48"/>
      <c r="F35" s="48"/>
      <c r="G35" s="48"/>
      <c r="H35" s="48"/>
      <c r="I35" s="48"/>
      <c r="J35" s="48"/>
      <c r="K35" s="48"/>
      <c r="L35" s="48"/>
    </row>
    <row r="36" spans="1:28" ht="15" customHeight="1" x14ac:dyDescent="0.25">
      <c r="A36" s="10" t="s">
        <v>8</v>
      </c>
      <c r="B36" s="49">
        <v>12178</v>
      </c>
      <c r="C36" s="49">
        <v>13393</v>
      </c>
      <c r="D36" s="49">
        <v>13758</v>
      </c>
      <c r="E36" s="49">
        <v>13123</v>
      </c>
      <c r="F36" s="49">
        <v>13166</v>
      </c>
      <c r="G36" s="50">
        <v>11905</v>
      </c>
      <c r="H36" s="50">
        <v>10787</v>
      </c>
      <c r="I36" s="50">
        <v>10492</v>
      </c>
      <c r="J36" s="50">
        <v>10113</v>
      </c>
      <c r="K36" s="50">
        <v>10524</v>
      </c>
      <c r="L36" s="50">
        <v>10041</v>
      </c>
      <c r="M36" s="50">
        <v>10002</v>
      </c>
      <c r="N36" s="50">
        <v>9953</v>
      </c>
      <c r="O36" s="50">
        <v>9668</v>
      </c>
      <c r="P36" s="50">
        <v>9232</v>
      </c>
      <c r="Q36" s="50">
        <v>9018</v>
      </c>
      <c r="R36" s="50">
        <v>8980</v>
      </c>
      <c r="S36" s="50">
        <v>9106</v>
      </c>
      <c r="T36" s="50">
        <v>8986</v>
      </c>
      <c r="U36" s="50">
        <v>8996</v>
      </c>
      <c r="V36" s="50">
        <f>SUM(V37:V39)</f>
        <v>8976</v>
      </c>
      <c r="W36" s="50">
        <f>SUM(W37:W39)</f>
        <v>8620</v>
      </c>
      <c r="X36" s="50">
        <f>SUM(X37:X39)</f>
        <v>8003</v>
      </c>
    </row>
    <row r="37" spans="1:28" x14ac:dyDescent="0.25">
      <c r="A37" s="40" t="s">
        <v>13</v>
      </c>
      <c r="B37" s="51">
        <v>3329</v>
      </c>
      <c r="C37" s="52">
        <v>3741</v>
      </c>
      <c r="D37" s="52">
        <v>3916</v>
      </c>
      <c r="E37" s="52">
        <v>3649</v>
      </c>
      <c r="F37" s="52">
        <v>3532</v>
      </c>
      <c r="G37" s="53">
        <v>2963</v>
      </c>
      <c r="H37" s="53">
        <v>2875</v>
      </c>
      <c r="I37" s="53">
        <v>2979</v>
      </c>
      <c r="J37" s="53">
        <v>3074</v>
      </c>
      <c r="K37" s="53">
        <v>3278</v>
      </c>
      <c r="L37" s="54">
        <v>2752</v>
      </c>
      <c r="M37" s="54">
        <v>3076</v>
      </c>
      <c r="N37" s="54">
        <v>2704</v>
      </c>
      <c r="O37" s="54">
        <v>2796</v>
      </c>
      <c r="P37" s="54">
        <v>2747</v>
      </c>
      <c r="Q37" s="54">
        <v>2779</v>
      </c>
      <c r="R37" s="54">
        <v>2707</v>
      </c>
      <c r="S37" s="54">
        <v>2870</v>
      </c>
      <c r="T37" s="54">
        <v>2823</v>
      </c>
      <c r="U37" s="54">
        <v>2799</v>
      </c>
      <c r="V37" s="54">
        <v>2935</v>
      </c>
      <c r="W37" s="54">
        <v>2526</v>
      </c>
      <c r="X37" s="54">
        <v>2602</v>
      </c>
    </row>
    <row r="38" spans="1:28" x14ac:dyDescent="0.25">
      <c r="A38" s="40" t="s">
        <v>14</v>
      </c>
      <c r="B38" s="51">
        <v>3369</v>
      </c>
      <c r="C38" s="52">
        <v>3753</v>
      </c>
      <c r="D38" s="52">
        <v>3621</v>
      </c>
      <c r="E38" s="52">
        <v>3614</v>
      </c>
      <c r="F38" s="52">
        <v>3452</v>
      </c>
      <c r="G38" s="53">
        <v>3106</v>
      </c>
      <c r="H38" s="53">
        <v>2534</v>
      </c>
      <c r="I38" s="53">
        <v>2753</v>
      </c>
      <c r="J38" s="53">
        <v>2349</v>
      </c>
      <c r="K38" s="53">
        <v>2542</v>
      </c>
      <c r="L38" s="54">
        <v>2539</v>
      </c>
      <c r="M38" s="54">
        <v>2162</v>
      </c>
      <c r="N38" s="54">
        <v>2565</v>
      </c>
      <c r="O38" s="54">
        <v>2171</v>
      </c>
      <c r="P38" s="54">
        <v>2086</v>
      </c>
      <c r="Q38" s="54">
        <v>1895</v>
      </c>
      <c r="R38" s="54">
        <v>2005</v>
      </c>
      <c r="S38" s="54">
        <v>1948</v>
      </c>
      <c r="T38" s="54">
        <v>2000</v>
      </c>
      <c r="U38" s="54">
        <v>1975</v>
      </c>
      <c r="V38" s="54">
        <v>2012</v>
      </c>
      <c r="W38" s="54">
        <v>2066</v>
      </c>
      <c r="X38" s="54">
        <v>1670</v>
      </c>
    </row>
    <row r="39" spans="1:28" x14ac:dyDescent="0.25">
      <c r="A39" s="40" t="s">
        <v>15</v>
      </c>
      <c r="B39" s="51">
        <v>5480</v>
      </c>
      <c r="C39" s="52">
        <v>5899</v>
      </c>
      <c r="D39" s="52">
        <v>6221</v>
      </c>
      <c r="E39" s="52">
        <v>5860</v>
      </c>
      <c r="F39" s="52">
        <v>6182</v>
      </c>
      <c r="G39" s="53">
        <v>5836</v>
      </c>
      <c r="H39" s="53">
        <v>5378</v>
      </c>
      <c r="I39" s="53">
        <v>4760</v>
      </c>
      <c r="J39" s="53">
        <v>4690</v>
      </c>
      <c r="K39" s="53">
        <v>4704</v>
      </c>
      <c r="L39" s="54">
        <v>4750</v>
      </c>
      <c r="M39" s="54">
        <v>4764</v>
      </c>
      <c r="N39" s="54">
        <v>4684</v>
      </c>
      <c r="O39" s="54">
        <v>4701</v>
      </c>
      <c r="P39" s="54">
        <v>4399</v>
      </c>
      <c r="Q39" s="54">
        <v>4344</v>
      </c>
      <c r="R39" s="54">
        <v>4268</v>
      </c>
      <c r="S39" s="54">
        <v>4288</v>
      </c>
      <c r="T39" s="54">
        <v>4163</v>
      </c>
      <c r="U39" s="54">
        <v>4222</v>
      </c>
      <c r="V39" s="54">
        <v>4029</v>
      </c>
      <c r="W39" s="54">
        <v>4028</v>
      </c>
      <c r="X39" s="54">
        <v>3731</v>
      </c>
    </row>
    <row r="40" spans="1:28" x14ac:dyDescent="0.25">
      <c r="A40" s="55" t="s">
        <v>31</v>
      </c>
      <c r="B40" s="51">
        <v>5173</v>
      </c>
      <c r="C40" s="52">
        <v>5387</v>
      </c>
      <c r="D40" s="52">
        <v>5418</v>
      </c>
      <c r="E40" s="52">
        <v>4901</v>
      </c>
      <c r="F40" s="52">
        <v>4922</v>
      </c>
      <c r="G40" s="53">
        <v>4675</v>
      </c>
      <c r="H40" s="53">
        <v>4384</v>
      </c>
      <c r="I40" s="53">
        <v>4376</v>
      </c>
      <c r="J40" s="53">
        <v>4093</v>
      </c>
      <c r="K40" s="53">
        <v>4136</v>
      </c>
      <c r="L40" s="56">
        <v>4129</v>
      </c>
      <c r="M40" s="56">
        <v>4223</v>
      </c>
      <c r="N40" s="56">
        <v>4072</v>
      </c>
      <c r="O40" s="56">
        <v>4124</v>
      </c>
      <c r="P40" s="56">
        <v>3825</v>
      </c>
      <c r="Q40" s="56">
        <v>3795</v>
      </c>
      <c r="R40" s="56">
        <v>3721</v>
      </c>
      <c r="S40" s="56">
        <v>3594</v>
      </c>
      <c r="T40" s="56">
        <v>3600</v>
      </c>
      <c r="U40" s="56">
        <v>3669</v>
      </c>
      <c r="V40" s="56">
        <v>3466</v>
      </c>
      <c r="W40" s="56">
        <v>3394</v>
      </c>
      <c r="X40" s="56">
        <v>3180</v>
      </c>
    </row>
    <row r="41" spans="1:28" ht="5.0999999999999996" customHeight="1" x14ac:dyDescent="0.25">
      <c r="A41" s="40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</row>
    <row r="42" spans="1:28" x14ac:dyDescent="0.25">
      <c r="A42" s="48" t="s">
        <v>10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8" x14ac:dyDescent="0.25">
      <c r="A43" s="10" t="s">
        <v>20</v>
      </c>
      <c r="B43" s="49">
        <v>68022</v>
      </c>
      <c r="C43" s="49">
        <v>71939</v>
      </c>
      <c r="D43" s="49">
        <v>68722</v>
      </c>
      <c r="E43" s="49">
        <v>69051</v>
      </c>
      <c r="F43" s="49">
        <v>71831</v>
      </c>
      <c r="G43" s="50">
        <v>61183</v>
      </c>
      <c r="H43" s="50">
        <v>61851</v>
      </c>
      <c r="I43" s="50">
        <v>66365</v>
      </c>
      <c r="J43" s="50">
        <v>43306</v>
      </c>
      <c r="K43" s="50">
        <v>41748</v>
      </c>
      <c r="L43" s="50">
        <v>45243</v>
      </c>
      <c r="M43" s="50">
        <v>42917</v>
      </c>
      <c r="N43" s="50">
        <v>39897</v>
      </c>
      <c r="O43" s="50">
        <v>37233</v>
      </c>
      <c r="P43" s="50">
        <v>31327</v>
      </c>
      <c r="Q43" s="50">
        <v>33516</v>
      </c>
      <c r="R43" s="50">
        <v>32745</v>
      </c>
      <c r="S43" s="50">
        <v>37650</v>
      </c>
      <c r="T43" s="50">
        <v>37791</v>
      </c>
      <c r="U43" s="50">
        <v>28019</v>
      </c>
      <c r="V43" s="50">
        <f>SUM(V44:V47)</f>
        <v>33812</v>
      </c>
      <c r="W43" s="50">
        <f>SUM(W44:W47)</f>
        <v>34626</v>
      </c>
      <c r="X43" s="50">
        <f>SUM(X44:X47)</f>
        <v>26218</v>
      </c>
    </row>
    <row r="44" spans="1:28" x14ac:dyDescent="0.25">
      <c r="A44" s="40" t="s">
        <v>16</v>
      </c>
      <c r="B44" s="52">
        <v>37535</v>
      </c>
      <c r="C44" s="52">
        <v>39166</v>
      </c>
      <c r="D44" s="52">
        <v>38855</v>
      </c>
      <c r="E44" s="52">
        <v>36362</v>
      </c>
      <c r="F44" s="52">
        <v>36107</v>
      </c>
      <c r="G44" s="53">
        <v>32079</v>
      </c>
      <c r="H44" s="53">
        <v>32571</v>
      </c>
      <c r="I44" s="53">
        <v>33879</v>
      </c>
      <c r="J44" s="53">
        <v>21979</v>
      </c>
      <c r="K44" s="53">
        <v>22191</v>
      </c>
      <c r="L44" s="54">
        <v>22707</v>
      </c>
      <c r="M44" s="54">
        <v>20563</v>
      </c>
      <c r="N44" s="54">
        <v>18971</v>
      </c>
      <c r="O44" s="54">
        <v>17464</v>
      </c>
      <c r="P44" s="54">
        <v>15311</v>
      </c>
      <c r="Q44" s="54">
        <v>16368</v>
      </c>
      <c r="R44" s="54">
        <v>16730</v>
      </c>
      <c r="S44" s="54">
        <v>19202</v>
      </c>
      <c r="T44" s="54">
        <v>19137</v>
      </c>
      <c r="U44" s="54">
        <v>13759</v>
      </c>
      <c r="V44" s="54">
        <v>17538</v>
      </c>
      <c r="W44" s="54">
        <v>18106</v>
      </c>
      <c r="X44" s="54">
        <v>13465</v>
      </c>
    </row>
    <row r="45" spans="1:28" x14ac:dyDescent="0.25">
      <c r="A45" s="40" t="s">
        <v>17</v>
      </c>
      <c r="B45" s="52">
        <v>23012</v>
      </c>
      <c r="C45" s="52">
        <v>25058</v>
      </c>
      <c r="D45" s="52">
        <v>22187</v>
      </c>
      <c r="E45" s="52">
        <v>25027</v>
      </c>
      <c r="F45" s="52">
        <v>28700</v>
      </c>
      <c r="G45" s="53">
        <v>22332</v>
      </c>
      <c r="H45" s="53">
        <v>22608</v>
      </c>
      <c r="I45" s="53">
        <v>26029</v>
      </c>
      <c r="J45" s="53">
        <v>16621</v>
      </c>
      <c r="K45" s="53">
        <v>14662</v>
      </c>
      <c r="L45" s="54">
        <v>17707</v>
      </c>
      <c r="M45" s="54">
        <v>18169</v>
      </c>
      <c r="N45" s="54">
        <v>17017</v>
      </c>
      <c r="O45" s="54">
        <v>16203</v>
      </c>
      <c r="P45" s="54">
        <v>12634</v>
      </c>
      <c r="Q45" s="54">
        <v>13636</v>
      </c>
      <c r="R45" s="54">
        <v>12631</v>
      </c>
      <c r="S45" s="54">
        <v>14137</v>
      </c>
      <c r="T45" s="54">
        <v>15206</v>
      </c>
      <c r="U45" s="54">
        <v>10934</v>
      </c>
      <c r="V45" s="54">
        <v>13937</v>
      </c>
      <c r="W45" s="54">
        <v>14388</v>
      </c>
      <c r="X45" s="54">
        <v>10699</v>
      </c>
    </row>
    <row r="46" spans="1:28" ht="12.75" customHeight="1" x14ac:dyDescent="0.25">
      <c r="A46" s="40" t="s">
        <v>18</v>
      </c>
      <c r="B46" s="52">
        <v>381</v>
      </c>
      <c r="C46" s="52">
        <v>464</v>
      </c>
      <c r="D46" s="52">
        <v>458</v>
      </c>
      <c r="E46" s="52">
        <v>433</v>
      </c>
      <c r="F46" s="52">
        <v>393</v>
      </c>
      <c r="G46" s="53">
        <v>388</v>
      </c>
      <c r="H46" s="53">
        <v>372</v>
      </c>
      <c r="I46" s="53">
        <v>370</v>
      </c>
      <c r="J46" s="53">
        <v>289</v>
      </c>
      <c r="K46" s="53">
        <v>293</v>
      </c>
      <c r="L46" s="54">
        <v>299</v>
      </c>
      <c r="M46" s="54">
        <v>254</v>
      </c>
      <c r="N46" s="54">
        <v>209</v>
      </c>
      <c r="O46" s="54">
        <v>189</v>
      </c>
      <c r="P46" s="54">
        <v>197</v>
      </c>
      <c r="Q46" s="54">
        <v>197</v>
      </c>
      <c r="R46" s="54">
        <v>169</v>
      </c>
      <c r="S46" s="54">
        <v>199</v>
      </c>
      <c r="T46" s="54">
        <v>100</v>
      </c>
      <c r="U46" s="54">
        <v>100</v>
      </c>
      <c r="V46" s="54">
        <v>88</v>
      </c>
      <c r="W46" s="54">
        <v>86</v>
      </c>
      <c r="X46" s="54">
        <v>84</v>
      </c>
    </row>
    <row r="47" spans="1:28" ht="12.75" customHeight="1" x14ac:dyDescent="0.3">
      <c r="A47" s="40" t="s">
        <v>19</v>
      </c>
      <c r="B47" s="52">
        <v>7094</v>
      </c>
      <c r="C47" s="52">
        <v>7251</v>
      </c>
      <c r="D47" s="52">
        <v>7222</v>
      </c>
      <c r="E47" s="52">
        <v>7229</v>
      </c>
      <c r="F47" s="52">
        <v>6631</v>
      </c>
      <c r="G47" s="53">
        <v>6384</v>
      </c>
      <c r="H47" s="53">
        <v>6300</v>
      </c>
      <c r="I47" s="53">
        <v>6087</v>
      </c>
      <c r="J47" s="53">
        <v>4417</v>
      </c>
      <c r="K47" s="53">
        <v>4602</v>
      </c>
      <c r="L47" s="56">
        <v>4530</v>
      </c>
      <c r="M47" s="56">
        <v>3931</v>
      </c>
      <c r="N47" s="56">
        <v>3700</v>
      </c>
      <c r="O47" s="56">
        <v>3377</v>
      </c>
      <c r="P47" s="56">
        <v>3185</v>
      </c>
      <c r="Q47" s="56">
        <v>3315</v>
      </c>
      <c r="R47" s="56">
        <v>3215</v>
      </c>
      <c r="S47" s="56">
        <v>4112</v>
      </c>
      <c r="T47" s="56">
        <v>3348</v>
      </c>
      <c r="U47" s="56">
        <v>3226</v>
      </c>
      <c r="V47" s="56">
        <v>2249</v>
      </c>
      <c r="W47" s="56">
        <v>2046</v>
      </c>
      <c r="X47" s="56">
        <v>1970</v>
      </c>
      <c r="Z47" s="275"/>
      <c r="AA47" s="275"/>
      <c r="AB47" s="275"/>
    </row>
    <row r="48" spans="1:28" ht="5.0999999999999996" customHeight="1" x14ac:dyDescent="0.25">
      <c r="A48" s="48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</row>
    <row r="49" spans="1:24" x14ac:dyDescent="0.25">
      <c r="A49" s="48" t="s">
        <v>11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0" t="s">
        <v>25</v>
      </c>
      <c r="B50" s="57">
        <v>9603</v>
      </c>
      <c r="C50" s="49">
        <v>8922</v>
      </c>
      <c r="D50" s="49">
        <v>9388</v>
      </c>
      <c r="E50" s="49">
        <v>8077</v>
      </c>
      <c r="F50" s="49">
        <v>8392</v>
      </c>
      <c r="G50" s="50">
        <v>8667</v>
      </c>
      <c r="H50" s="50">
        <v>8909</v>
      </c>
      <c r="I50" s="50">
        <v>8524</v>
      </c>
      <c r="J50" s="50">
        <v>8563</v>
      </c>
      <c r="K50" s="50">
        <v>8189</v>
      </c>
      <c r="L50" s="50">
        <v>7675</v>
      </c>
      <c r="M50" s="50">
        <v>7530</v>
      </c>
      <c r="N50" s="50">
        <v>7807</v>
      </c>
      <c r="O50" s="50">
        <v>7996</v>
      </c>
      <c r="P50" s="50">
        <v>8198</v>
      </c>
      <c r="Q50" s="50">
        <v>9017</v>
      </c>
      <c r="R50" s="50">
        <v>9082</v>
      </c>
      <c r="S50" s="50">
        <v>9022</v>
      </c>
      <c r="T50" s="50">
        <v>8678</v>
      </c>
      <c r="U50" s="50">
        <v>10333</v>
      </c>
      <c r="V50" s="50">
        <f>SUM(V51:V54)</f>
        <v>9869</v>
      </c>
      <c r="W50" s="50">
        <f>SUM(W51:W54)</f>
        <v>10403</v>
      </c>
      <c r="X50" s="50">
        <f>SUM(X51:X54)</f>
        <v>10245</v>
      </c>
    </row>
    <row r="51" spans="1:24" x14ac:dyDescent="0.25">
      <c r="A51" s="40" t="s">
        <v>21</v>
      </c>
      <c r="B51" s="51">
        <v>2381</v>
      </c>
      <c r="C51" s="52">
        <v>2190</v>
      </c>
      <c r="D51" s="52">
        <v>2162</v>
      </c>
      <c r="E51" s="52">
        <v>1609</v>
      </c>
      <c r="F51" s="52">
        <v>1065</v>
      </c>
      <c r="G51" s="53">
        <v>1019</v>
      </c>
      <c r="H51" s="53">
        <v>692</v>
      </c>
      <c r="I51" s="53">
        <v>823</v>
      </c>
      <c r="J51" s="53">
        <v>580</v>
      </c>
      <c r="K51" s="53">
        <v>521</v>
      </c>
      <c r="L51" s="54">
        <v>482</v>
      </c>
      <c r="M51" s="54">
        <v>503</v>
      </c>
      <c r="N51" s="54">
        <v>577</v>
      </c>
      <c r="O51" s="54">
        <v>530</v>
      </c>
      <c r="P51" s="54">
        <v>585</v>
      </c>
      <c r="Q51" s="54">
        <v>816</v>
      </c>
      <c r="R51" s="54">
        <v>715</v>
      </c>
      <c r="S51" s="54">
        <v>652</v>
      </c>
      <c r="T51" s="54">
        <v>535</v>
      </c>
      <c r="U51" s="54">
        <v>1055</v>
      </c>
      <c r="V51" s="54">
        <v>797</v>
      </c>
      <c r="W51" s="54">
        <v>872</v>
      </c>
      <c r="X51" s="54">
        <v>745</v>
      </c>
    </row>
    <row r="52" spans="1:24" x14ac:dyDescent="0.25">
      <c r="A52" s="40" t="s">
        <v>22</v>
      </c>
      <c r="B52" s="51">
        <v>1686</v>
      </c>
      <c r="C52" s="52">
        <v>1470</v>
      </c>
      <c r="D52" s="52">
        <v>1477</v>
      </c>
      <c r="E52" s="52">
        <v>1363</v>
      </c>
      <c r="F52" s="52">
        <v>989</v>
      </c>
      <c r="G52" s="53">
        <v>1027</v>
      </c>
      <c r="H52" s="53">
        <v>662</v>
      </c>
      <c r="I52" s="53">
        <v>788</v>
      </c>
      <c r="J52" s="53">
        <v>835</v>
      </c>
      <c r="K52" s="53">
        <v>778</v>
      </c>
      <c r="L52" s="54">
        <v>765</v>
      </c>
      <c r="M52" s="54">
        <v>778</v>
      </c>
      <c r="N52" s="54">
        <v>858</v>
      </c>
      <c r="O52" s="54">
        <v>720</v>
      </c>
      <c r="P52" s="54">
        <v>800</v>
      </c>
      <c r="Q52" s="54">
        <v>1070</v>
      </c>
      <c r="R52" s="54">
        <v>1016</v>
      </c>
      <c r="S52" s="54">
        <v>934</v>
      </c>
      <c r="T52" s="54">
        <v>711</v>
      </c>
      <c r="U52" s="54">
        <v>1271</v>
      </c>
      <c r="V52" s="54">
        <v>1051</v>
      </c>
      <c r="W52" s="54">
        <v>1111</v>
      </c>
      <c r="X52" s="54">
        <v>959</v>
      </c>
    </row>
    <row r="53" spans="1:24" x14ac:dyDescent="0.25">
      <c r="A53" s="40" t="s">
        <v>23</v>
      </c>
      <c r="B53" s="51">
        <v>5123</v>
      </c>
      <c r="C53" s="52">
        <v>4875</v>
      </c>
      <c r="D53" s="52">
        <v>5355</v>
      </c>
      <c r="E53" s="52">
        <v>4874</v>
      </c>
      <c r="F53" s="52">
        <v>6028</v>
      </c>
      <c r="G53" s="53">
        <v>6250</v>
      </c>
      <c r="H53" s="53">
        <v>7089</v>
      </c>
      <c r="I53" s="53">
        <v>6554</v>
      </c>
      <c r="J53" s="53">
        <v>6744</v>
      </c>
      <c r="K53" s="53">
        <v>6548</v>
      </c>
      <c r="L53" s="54">
        <v>6184</v>
      </c>
      <c r="M53" s="54">
        <v>6018</v>
      </c>
      <c r="N53" s="54">
        <v>6118</v>
      </c>
      <c r="O53" s="54">
        <v>6415</v>
      </c>
      <c r="P53" s="54">
        <v>6490</v>
      </c>
      <c r="Q53" s="54">
        <v>6781</v>
      </c>
      <c r="R53" s="54">
        <v>7034</v>
      </c>
      <c r="S53" s="54">
        <v>7121</v>
      </c>
      <c r="T53" s="54">
        <v>7130</v>
      </c>
      <c r="U53" s="54">
        <v>7683</v>
      </c>
      <c r="V53" s="54">
        <v>7679</v>
      </c>
      <c r="W53" s="54">
        <v>7997</v>
      </c>
      <c r="X53" s="54">
        <v>8128</v>
      </c>
    </row>
    <row r="54" spans="1:24" x14ac:dyDescent="0.25">
      <c r="A54" s="40" t="s">
        <v>24</v>
      </c>
      <c r="B54" s="51">
        <v>413</v>
      </c>
      <c r="C54" s="52">
        <v>387</v>
      </c>
      <c r="D54" s="52">
        <v>394</v>
      </c>
      <c r="E54" s="52">
        <v>231</v>
      </c>
      <c r="F54" s="52">
        <v>310</v>
      </c>
      <c r="G54" s="53">
        <v>371</v>
      </c>
      <c r="H54" s="53">
        <v>466</v>
      </c>
      <c r="I54" s="53">
        <v>359</v>
      </c>
      <c r="J54" s="53">
        <v>404</v>
      </c>
      <c r="K54" s="53">
        <v>342</v>
      </c>
      <c r="L54" s="56">
        <v>244</v>
      </c>
      <c r="M54" s="56">
        <v>231</v>
      </c>
      <c r="N54" s="56">
        <v>254</v>
      </c>
      <c r="O54" s="56">
        <v>331</v>
      </c>
      <c r="P54" s="56">
        <v>323</v>
      </c>
      <c r="Q54" s="56">
        <v>350</v>
      </c>
      <c r="R54" s="56">
        <v>317</v>
      </c>
      <c r="S54" s="56">
        <v>315</v>
      </c>
      <c r="T54" s="56">
        <v>302</v>
      </c>
      <c r="U54" s="56">
        <v>324</v>
      </c>
      <c r="V54" s="56">
        <v>342</v>
      </c>
      <c r="W54" s="56">
        <v>423</v>
      </c>
      <c r="X54" s="56">
        <v>413</v>
      </c>
    </row>
    <row r="55" spans="1:24" ht="5.0999999999999996" customHeight="1" x14ac:dyDescent="0.25">
      <c r="A55" s="40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</row>
    <row r="56" spans="1:24" x14ac:dyDescent="0.25">
      <c r="A56" s="48" t="s">
        <v>12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x14ac:dyDescent="0.25">
      <c r="A57" s="10" t="s">
        <v>30</v>
      </c>
      <c r="B57" s="49">
        <v>3752</v>
      </c>
      <c r="C57" s="49">
        <v>4016</v>
      </c>
      <c r="D57" s="49">
        <v>4452</v>
      </c>
      <c r="E57" s="49">
        <v>4483</v>
      </c>
      <c r="F57" s="49">
        <v>4953</v>
      </c>
      <c r="G57" s="50">
        <v>5072</v>
      </c>
      <c r="H57" s="50">
        <v>4706</v>
      </c>
      <c r="I57" s="50">
        <v>3928</v>
      </c>
      <c r="J57" s="50">
        <v>3865</v>
      </c>
      <c r="K57" s="50">
        <v>3657</v>
      </c>
      <c r="L57" s="50">
        <v>3418</v>
      </c>
      <c r="M57" s="50">
        <v>3467</v>
      </c>
      <c r="N57" s="50">
        <v>3683</v>
      </c>
      <c r="O57" s="50">
        <v>3706</v>
      </c>
      <c r="P57" s="50">
        <v>3850</v>
      </c>
      <c r="Q57" s="50">
        <v>4241</v>
      </c>
      <c r="R57" s="50">
        <v>4248</v>
      </c>
      <c r="S57" s="50">
        <v>4165</v>
      </c>
      <c r="T57" s="50">
        <v>4185</v>
      </c>
      <c r="U57" s="50">
        <v>4893</v>
      </c>
      <c r="V57" s="50">
        <f>SUM(V58:V61)</f>
        <v>4966</v>
      </c>
      <c r="W57" s="50">
        <f>SUM(W58:W61)</f>
        <v>4967</v>
      </c>
      <c r="X57" s="50">
        <f>SUM(X58:X61)</f>
        <v>4895</v>
      </c>
    </row>
    <row r="58" spans="1:24" x14ac:dyDescent="0.25">
      <c r="A58" s="40" t="s">
        <v>26</v>
      </c>
      <c r="B58" s="49">
        <v>679</v>
      </c>
      <c r="C58" s="49">
        <v>737</v>
      </c>
      <c r="D58" s="49">
        <v>898</v>
      </c>
      <c r="E58" s="49">
        <v>671</v>
      </c>
      <c r="F58" s="49">
        <v>467</v>
      </c>
      <c r="G58" s="53">
        <v>458</v>
      </c>
      <c r="H58" s="50">
        <v>207</v>
      </c>
      <c r="I58" s="53">
        <v>230</v>
      </c>
      <c r="J58" s="50">
        <v>382</v>
      </c>
      <c r="K58" s="50">
        <v>368</v>
      </c>
      <c r="L58" s="58">
        <v>200</v>
      </c>
      <c r="M58" s="58">
        <v>351</v>
      </c>
      <c r="N58" s="58">
        <v>331</v>
      </c>
      <c r="O58" s="58">
        <v>280</v>
      </c>
      <c r="P58" s="58">
        <v>400</v>
      </c>
      <c r="Q58" s="58">
        <v>498</v>
      </c>
      <c r="R58" s="58">
        <v>401</v>
      </c>
      <c r="S58" s="58">
        <v>392</v>
      </c>
      <c r="T58" s="58">
        <v>435</v>
      </c>
      <c r="U58" s="58">
        <v>729</v>
      </c>
      <c r="V58" s="58">
        <v>515</v>
      </c>
      <c r="W58" s="58">
        <v>559</v>
      </c>
      <c r="X58" s="58">
        <v>576</v>
      </c>
    </row>
    <row r="59" spans="1:24" x14ac:dyDescent="0.25">
      <c r="A59" s="40" t="s">
        <v>27</v>
      </c>
      <c r="B59" s="49">
        <v>717</v>
      </c>
      <c r="C59" s="49">
        <v>697</v>
      </c>
      <c r="D59" s="49">
        <v>814</v>
      </c>
      <c r="E59" s="49">
        <v>829</v>
      </c>
      <c r="F59" s="49">
        <v>735</v>
      </c>
      <c r="G59" s="53">
        <v>677</v>
      </c>
      <c r="H59" s="50">
        <v>336</v>
      </c>
      <c r="I59" s="53">
        <v>370</v>
      </c>
      <c r="J59" s="50">
        <v>275</v>
      </c>
      <c r="K59" s="50">
        <v>258</v>
      </c>
      <c r="L59" s="58">
        <v>211</v>
      </c>
      <c r="M59" s="58">
        <v>247</v>
      </c>
      <c r="N59" s="58">
        <v>252</v>
      </c>
      <c r="O59" s="58">
        <v>177</v>
      </c>
      <c r="P59" s="58">
        <v>255</v>
      </c>
      <c r="Q59" s="58">
        <v>330</v>
      </c>
      <c r="R59" s="58">
        <v>281</v>
      </c>
      <c r="S59" s="58">
        <v>270</v>
      </c>
      <c r="T59" s="58">
        <v>261</v>
      </c>
      <c r="U59" s="58">
        <v>402</v>
      </c>
      <c r="V59" s="58">
        <v>347</v>
      </c>
      <c r="W59" s="58">
        <v>358</v>
      </c>
      <c r="X59" s="58">
        <v>329</v>
      </c>
    </row>
    <row r="60" spans="1:24" x14ac:dyDescent="0.25">
      <c r="A60" s="40" t="s">
        <v>28</v>
      </c>
      <c r="B60" s="49">
        <v>2066</v>
      </c>
      <c r="C60" s="49">
        <v>2251</v>
      </c>
      <c r="D60" s="49">
        <v>2456</v>
      </c>
      <c r="E60" s="49">
        <v>2795</v>
      </c>
      <c r="F60" s="49">
        <v>3426</v>
      </c>
      <c r="G60" s="53">
        <v>3581</v>
      </c>
      <c r="H60" s="50">
        <v>3777</v>
      </c>
      <c r="I60" s="53">
        <v>3038</v>
      </c>
      <c r="J60" s="50">
        <v>2892</v>
      </c>
      <c r="K60" s="50">
        <v>2740</v>
      </c>
      <c r="L60" s="58">
        <v>2726</v>
      </c>
      <c r="M60" s="58">
        <v>2591</v>
      </c>
      <c r="N60" s="58">
        <v>2817</v>
      </c>
      <c r="O60" s="58">
        <v>2958</v>
      </c>
      <c r="P60" s="58">
        <v>2896</v>
      </c>
      <c r="Q60" s="58">
        <v>3086</v>
      </c>
      <c r="R60" s="58">
        <v>3248</v>
      </c>
      <c r="S60" s="58">
        <v>3202</v>
      </c>
      <c r="T60" s="58">
        <v>3144</v>
      </c>
      <c r="U60" s="58">
        <v>3400</v>
      </c>
      <c r="V60" s="58">
        <v>3712</v>
      </c>
      <c r="W60" s="58">
        <v>3674</v>
      </c>
      <c r="X60" s="58">
        <v>3608</v>
      </c>
    </row>
    <row r="61" spans="1:24" x14ac:dyDescent="0.25">
      <c r="A61" s="40" t="s">
        <v>29</v>
      </c>
      <c r="B61" s="50">
        <v>290</v>
      </c>
      <c r="C61" s="50">
        <v>331</v>
      </c>
      <c r="D61" s="50">
        <v>284</v>
      </c>
      <c r="E61" s="50">
        <v>188</v>
      </c>
      <c r="F61" s="50">
        <v>325</v>
      </c>
      <c r="G61" s="53">
        <v>356</v>
      </c>
      <c r="H61" s="50">
        <v>386</v>
      </c>
      <c r="I61" s="53">
        <v>290</v>
      </c>
      <c r="J61" s="50">
        <v>316</v>
      </c>
      <c r="K61" s="50">
        <v>291</v>
      </c>
      <c r="L61" s="59">
        <v>281</v>
      </c>
      <c r="M61" s="59">
        <v>278</v>
      </c>
      <c r="N61" s="59">
        <v>283</v>
      </c>
      <c r="O61" s="59">
        <v>291</v>
      </c>
      <c r="P61" s="59">
        <v>299</v>
      </c>
      <c r="Q61" s="59">
        <v>327</v>
      </c>
      <c r="R61" s="59">
        <v>318</v>
      </c>
      <c r="S61" s="59">
        <v>301</v>
      </c>
      <c r="T61" s="59">
        <v>345</v>
      </c>
      <c r="U61" s="59">
        <v>362</v>
      </c>
      <c r="V61" s="59">
        <v>392</v>
      </c>
      <c r="W61" s="59">
        <v>376</v>
      </c>
      <c r="X61" s="59">
        <v>382</v>
      </c>
    </row>
    <row r="62" spans="1:24" ht="5.0999999999999996" customHeight="1" x14ac:dyDescent="0.25">
      <c r="A62" s="7"/>
      <c r="B62" s="46"/>
    </row>
    <row r="63" spans="1:24" ht="15" customHeight="1" x14ac:dyDescent="0.25">
      <c r="A63" s="199" t="s">
        <v>4</v>
      </c>
      <c r="B63" s="47"/>
      <c r="C63" s="48"/>
      <c r="D63" s="48"/>
      <c r="E63" s="48"/>
      <c r="F63" s="48"/>
      <c r="G63" s="48"/>
      <c r="H63" s="48"/>
      <c r="I63" s="48"/>
      <c r="J63" s="48"/>
      <c r="K63" s="48"/>
      <c r="L63" s="48"/>
    </row>
    <row r="64" spans="1:24" ht="15" customHeight="1" x14ac:dyDescent="0.25">
      <c r="A64" s="48" t="s">
        <v>5</v>
      </c>
      <c r="B64" s="47"/>
      <c r="C64" s="48"/>
      <c r="D64" s="48"/>
      <c r="E64" s="48"/>
      <c r="F64" s="48"/>
      <c r="G64" s="48"/>
      <c r="H64" s="48"/>
      <c r="I64" s="48"/>
      <c r="J64" s="48"/>
      <c r="K64" s="48"/>
      <c r="L64" s="48"/>
    </row>
    <row r="65" spans="1:24" x14ac:dyDescent="0.25">
      <c r="A65" s="10" t="s">
        <v>8</v>
      </c>
      <c r="B65" s="60">
        <v>5762</v>
      </c>
      <c r="C65" s="61">
        <v>6015</v>
      </c>
      <c r="D65" s="61">
        <v>5984</v>
      </c>
      <c r="E65" s="61">
        <v>6110</v>
      </c>
      <c r="F65" s="61">
        <v>6276</v>
      </c>
      <c r="G65" s="61">
        <v>5872</v>
      </c>
      <c r="H65" s="61">
        <v>5477</v>
      </c>
      <c r="I65" s="61">
        <v>5196</v>
      </c>
      <c r="J65" s="61">
        <v>4961</v>
      </c>
      <c r="K65" s="61">
        <v>5069</v>
      </c>
      <c r="L65" s="61">
        <v>5179</v>
      </c>
      <c r="M65" s="61">
        <v>4881</v>
      </c>
      <c r="N65" s="61">
        <v>5067</v>
      </c>
      <c r="O65" s="61">
        <v>4688</v>
      </c>
      <c r="P65" s="61">
        <v>4952</v>
      </c>
      <c r="Q65" s="61">
        <v>5107</v>
      </c>
      <c r="R65" s="61">
        <v>5015</v>
      </c>
      <c r="S65" s="61">
        <v>5185</v>
      </c>
      <c r="T65" s="61">
        <v>5030</v>
      </c>
      <c r="U65" s="61">
        <v>5204</v>
      </c>
      <c r="V65" s="61">
        <f>SUM(V66:V68)</f>
        <v>5255</v>
      </c>
      <c r="W65" s="61">
        <f>SUM(W66:W68)</f>
        <v>5175</v>
      </c>
      <c r="X65" s="61">
        <f>SUM(X66:X68)</f>
        <v>5054</v>
      </c>
    </row>
    <row r="66" spans="1:24" x14ac:dyDescent="0.25">
      <c r="A66" s="40" t="s">
        <v>13</v>
      </c>
      <c r="B66" s="60">
        <v>1580</v>
      </c>
      <c r="C66" s="61">
        <v>1726</v>
      </c>
      <c r="D66" s="61">
        <v>1709</v>
      </c>
      <c r="E66" s="61">
        <v>1739</v>
      </c>
      <c r="F66" s="61">
        <v>1789</v>
      </c>
      <c r="G66" s="61">
        <v>1470</v>
      </c>
      <c r="H66" s="61">
        <v>1333</v>
      </c>
      <c r="I66" s="61">
        <v>1373</v>
      </c>
      <c r="J66" s="61">
        <v>1399</v>
      </c>
      <c r="K66" s="61">
        <v>1563</v>
      </c>
      <c r="L66" s="61">
        <v>1548</v>
      </c>
      <c r="M66" s="61">
        <v>1407</v>
      </c>
      <c r="N66" s="61">
        <v>1468</v>
      </c>
      <c r="O66" s="61">
        <v>1086</v>
      </c>
      <c r="P66" s="61">
        <v>1435</v>
      </c>
      <c r="Q66" s="61">
        <v>1473</v>
      </c>
      <c r="R66" s="61">
        <v>1296</v>
      </c>
      <c r="S66" s="61">
        <v>1498</v>
      </c>
      <c r="T66" s="61">
        <v>1454</v>
      </c>
      <c r="U66" s="61">
        <v>1547</v>
      </c>
      <c r="V66" s="61">
        <v>1450</v>
      </c>
      <c r="W66" s="61">
        <v>1477</v>
      </c>
      <c r="X66" s="61">
        <v>1522</v>
      </c>
    </row>
    <row r="67" spans="1:24" x14ac:dyDescent="0.25">
      <c r="A67" s="40" t="s">
        <v>14</v>
      </c>
      <c r="B67" s="60">
        <v>1569</v>
      </c>
      <c r="C67" s="61">
        <v>1619</v>
      </c>
      <c r="D67" s="61">
        <v>1624</v>
      </c>
      <c r="E67" s="61">
        <v>1493</v>
      </c>
      <c r="F67" s="61">
        <v>1519</v>
      </c>
      <c r="G67" s="61">
        <v>1504</v>
      </c>
      <c r="H67" s="61">
        <v>1263</v>
      </c>
      <c r="I67" s="61">
        <v>1304</v>
      </c>
      <c r="J67" s="61">
        <v>1145</v>
      </c>
      <c r="K67" s="61">
        <v>1126</v>
      </c>
      <c r="L67" s="61">
        <v>1224</v>
      </c>
      <c r="M67" s="61">
        <v>1003</v>
      </c>
      <c r="N67" s="61">
        <v>1085</v>
      </c>
      <c r="O67" s="61">
        <v>1020</v>
      </c>
      <c r="P67" s="61">
        <v>996</v>
      </c>
      <c r="Q67" s="61">
        <v>1004</v>
      </c>
      <c r="R67" s="61">
        <v>1105</v>
      </c>
      <c r="S67" s="61">
        <v>1024</v>
      </c>
      <c r="T67" s="61">
        <v>1067</v>
      </c>
      <c r="U67" s="61">
        <v>991</v>
      </c>
      <c r="V67" s="61">
        <v>1134</v>
      </c>
      <c r="W67" s="61">
        <v>1047</v>
      </c>
      <c r="X67" s="61">
        <v>997</v>
      </c>
    </row>
    <row r="68" spans="1:24" x14ac:dyDescent="0.25">
      <c r="A68" s="40" t="s">
        <v>15</v>
      </c>
      <c r="B68" s="60">
        <v>2613</v>
      </c>
      <c r="C68" s="61">
        <v>2670</v>
      </c>
      <c r="D68" s="61">
        <v>2651</v>
      </c>
      <c r="E68" s="61">
        <v>2878</v>
      </c>
      <c r="F68" s="61">
        <v>2968</v>
      </c>
      <c r="G68" s="61">
        <v>2898</v>
      </c>
      <c r="H68" s="61">
        <v>2881</v>
      </c>
      <c r="I68" s="61">
        <v>2519</v>
      </c>
      <c r="J68" s="61">
        <v>2417</v>
      </c>
      <c r="K68" s="61">
        <v>2380</v>
      </c>
      <c r="L68" s="61">
        <v>2407</v>
      </c>
      <c r="M68" s="61">
        <v>2471</v>
      </c>
      <c r="N68" s="61">
        <v>2514</v>
      </c>
      <c r="O68" s="61">
        <v>2582</v>
      </c>
      <c r="P68" s="61">
        <v>2521</v>
      </c>
      <c r="Q68" s="61">
        <v>2630</v>
      </c>
      <c r="R68" s="61">
        <v>2614</v>
      </c>
      <c r="S68" s="61">
        <v>2663</v>
      </c>
      <c r="T68" s="61">
        <v>2509</v>
      </c>
      <c r="U68" s="61">
        <v>2666</v>
      </c>
      <c r="V68" s="61">
        <v>2671</v>
      </c>
      <c r="W68" s="61">
        <v>2651</v>
      </c>
      <c r="X68" s="61">
        <v>2535</v>
      </c>
    </row>
    <row r="69" spans="1:24" x14ac:dyDescent="0.25">
      <c r="A69" s="55" t="s">
        <v>31</v>
      </c>
      <c r="B69" s="60">
        <v>2434</v>
      </c>
      <c r="C69" s="61">
        <v>2448</v>
      </c>
      <c r="D69" s="61">
        <v>2414</v>
      </c>
      <c r="E69" s="61">
        <v>2593</v>
      </c>
      <c r="F69" s="61">
        <v>2623</v>
      </c>
      <c r="G69" s="61">
        <v>2572</v>
      </c>
      <c r="H69" s="61">
        <v>2547</v>
      </c>
      <c r="I69" s="61">
        <v>2364</v>
      </c>
      <c r="J69" s="61">
        <v>2215</v>
      </c>
      <c r="K69" s="61">
        <v>2184</v>
      </c>
      <c r="L69" s="61">
        <v>2204</v>
      </c>
      <c r="M69" s="61">
        <v>2279</v>
      </c>
      <c r="N69" s="61">
        <v>2302</v>
      </c>
      <c r="O69" s="61">
        <v>2374</v>
      </c>
      <c r="P69" s="61">
        <v>2313</v>
      </c>
      <c r="Q69" s="61">
        <v>2419</v>
      </c>
      <c r="R69" s="61">
        <v>2401</v>
      </c>
      <c r="S69" s="61">
        <v>2461</v>
      </c>
      <c r="T69" s="61">
        <v>2274</v>
      </c>
      <c r="U69" s="61">
        <v>2450</v>
      </c>
      <c r="V69" s="61">
        <v>2463</v>
      </c>
      <c r="W69" s="61">
        <v>2424</v>
      </c>
      <c r="X69" s="61">
        <v>2327</v>
      </c>
    </row>
    <row r="70" spans="1:24" ht="5.0999999999999996" customHeight="1" x14ac:dyDescent="0.25">
      <c r="A70" s="40"/>
      <c r="B70" s="46"/>
    </row>
    <row r="71" spans="1:24" x14ac:dyDescent="0.25">
      <c r="A71" s="48" t="s">
        <v>10</v>
      </c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</row>
    <row r="72" spans="1:24" x14ac:dyDescent="0.25">
      <c r="A72" s="10" t="s">
        <v>20</v>
      </c>
      <c r="B72" s="49">
        <v>5045</v>
      </c>
      <c r="C72" s="49">
        <v>4914</v>
      </c>
      <c r="D72" s="49">
        <v>4303</v>
      </c>
      <c r="E72" s="49">
        <v>4632</v>
      </c>
      <c r="F72" s="49">
        <v>5069</v>
      </c>
      <c r="G72" s="50">
        <v>4328</v>
      </c>
      <c r="H72" s="50">
        <v>4067</v>
      </c>
      <c r="I72" s="50">
        <v>4228</v>
      </c>
      <c r="J72" s="50">
        <v>2981</v>
      </c>
      <c r="K72" s="50">
        <v>3461</v>
      </c>
      <c r="L72" s="50">
        <v>4208</v>
      </c>
      <c r="M72" s="50">
        <v>4548</v>
      </c>
      <c r="N72" s="50">
        <v>3737</v>
      </c>
      <c r="O72" s="50">
        <v>3364</v>
      </c>
      <c r="P72" s="50">
        <v>2684</v>
      </c>
      <c r="Q72" s="50">
        <v>2778</v>
      </c>
      <c r="R72" s="50">
        <v>2732</v>
      </c>
      <c r="S72" s="50">
        <v>2409</v>
      </c>
      <c r="T72" s="50">
        <v>2257</v>
      </c>
      <c r="U72" s="50">
        <v>1535</v>
      </c>
      <c r="V72" s="50">
        <f>SUM(V73:V76)</f>
        <v>1973</v>
      </c>
      <c r="W72" s="50">
        <f>SUM(W73:W76)</f>
        <v>2588</v>
      </c>
      <c r="X72" s="50">
        <f>SUM(X73:X76)</f>
        <v>2438</v>
      </c>
    </row>
    <row r="73" spans="1:24" x14ac:dyDescent="0.25">
      <c r="A73" s="40" t="s">
        <v>16</v>
      </c>
      <c r="B73" s="60">
        <v>2350</v>
      </c>
      <c r="C73" s="61">
        <v>2522</v>
      </c>
      <c r="D73" s="61">
        <v>2199</v>
      </c>
      <c r="E73" s="61">
        <v>2680</v>
      </c>
      <c r="F73" s="61">
        <v>2756</v>
      </c>
      <c r="G73" s="61">
        <v>2340</v>
      </c>
      <c r="H73" s="61">
        <v>2155</v>
      </c>
      <c r="I73" s="61">
        <v>2183</v>
      </c>
      <c r="J73" s="61">
        <v>1707</v>
      </c>
      <c r="K73" s="61">
        <v>1902</v>
      </c>
      <c r="L73" s="61">
        <v>2360</v>
      </c>
      <c r="M73" s="61">
        <v>2485</v>
      </c>
      <c r="N73" s="61">
        <v>1474</v>
      </c>
      <c r="O73" s="61">
        <v>2026</v>
      </c>
      <c r="P73" s="61">
        <v>1363</v>
      </c>
      <c r="Q73" s="61">
        <v>1294</v>
      </c>
      <c r="R73" s="61">
        <v>1428</v>
      </c>
      <c r="S73" s="61">
        <v>1116</v>
      </c>
      <c r="T73" s="61">
        <v>1080</v>
      </c>
      <c r="U73" s="61">
        <v>683</v>
      </c>
      <c r="V73" s="61">
        <v>913</v>
      </c>
      <c r="W73" s="61">
        <v>1256</v>
      </c>
      <c r="X73" s="61">
        <v>1172</v>
      </c>
    </row>
    <row r="74" spans="1:24" x14ac:dyDescent="0.25">
      <c r="A74" s="40" t="s">
        <v>17</v>
      </c>
      <c r="B74" s="60">
        <v>1984</v>
      </c>
      <c r="C74" s="61">
        <v>1602</v>
      </c>
      <c r="D74" s="61">
        <v>1362</v>
      </c>
      <c r="E74" s="61">
        <v>1288</v>
      </c>
      <c r="F74" s="61">
        <v>1668</v>
      </c>
      <c r="G74" s="61">
        <v>1349</v>
      </c>
      <c r="H74" s="61">
        <v>1315</v>
      </c>
      <c r="I74" s="61">
        <v>1612</v>
      </c>
      <c r="J74" s="61">
        <v>946</v>
      </c>
      <c r="K74" s="61">
        <v>1176</v>
      </c>
      <c r="L74" s="61">
        <v>1395</v>
      </c>
      <c r="M74" s="61">
        <v>1634</v>
      </c>
      <c r="N74" s="61">
        <v>1900</v>
      </c>
      <c r="O74" s="61">
        <v>1037</v>
      </c>
      <c r="P74" s="61">
        <v>1033</v>
      </c>
      <c r="Q74" s="61">
        <v>1143</v>
      </c>
      <c r="R74" s="61">
        <v>945</v>
      </c>
      <c r="S74" s="61">
        <v>975</v>
      </c>
      <c r="T74" s="61">
        <v>858</v>
      </c>
      <c r="U74" s="61">
        <v>543</v>
      </c>
      <c r="V74" s="61">
        <v>725</v>
      </c>
      <c r="W74" s="61">
        <v>998</v>
      </c>
      <c r="X74" s="61">
        <v>932</v>
      </c>
    </row>
    <row r="75" spans="1:24" x14ac:dyDescent="0.25">
      <c r="A75" s="40" t="s">
        <v>18</v>
      </c>
      <c r="B75" s="60">
        <v>56</v>
      </c>
      <c r="C75" s="61">
        <v>62</v>
      </c>
      <c r="D75" s="61">
        <v>50</v>
      </c>
      <c r="E75" s="61">
        <v>56</v>
      </c>
      <c r="F75" s="61">
        <v>56</v>
      </c>
      <c r="G75" s="61">
        <v>46</v>
      </c>
      <c r="H75" s="61">
        <v>47</v>
      </c>
      <c r="I75" s="61">
        <v>39</v>
      </c>
      <c r="J75" s="61">
        <v>22</v>
      </c>
      <c r="K75" s="61">
        <v>20</v>
      </c>
      <c r="L75" s="61">
        <v>18</v>
      </c>
      <c r="M75" s="61">
        <v>15</v>
      </c>
      <c r="N75" s="61">
        <v>19</v>
      </c>
      <c r="O75" s="61">
        <v>17</v>
      </c>
      <c r="P75" s="61">
        <v>14</v>
      </c>
      <c r="Q75" s="61">
        <v>14</v>
      </c>
      <c r="R75" s="61">
        <v>16</v>
      </c>
      <c r="S75" s="61">
        <v>12</v>
      </c>
      <c r="T75" s="61">
        <v>10</v>
      </c>
      <c r="U75" s="61">
        <v>10</v>
      </c>
      <c r="V75" s="61">
        <v>10</v>
      </c>
      <c r="W75" s="61">
        <v>10</v>
      </c>
      <c r="X75" s="61">
        <v>10</v>
      </c>
    </row>
    <row r="76" spans="1:24" x14ac:dyDescent="0.25">
      <c r="A76" s="40" t="s">
        <v>19</v>
      </c>
      <c r="B76" s="60">
        <v>655</v>
      </c>
      <c r="C76" s="61">
        <v>728</v>
      </c>
      <c r="D76" s="61">
        <v>692</v>
      </c>
      <c r="E76" s="61">
        <v>608</v>
      </c>
      <c r="F76" s="61">
        <v>589</v>
      </c>
      <c r="G76" s="61">
        <v>593</v>
      </c>
      <c r="H76" s="61">
        <v>550</v>
      </c>
      <c r="I76" s="61">
        <v>394</v>
      </c>
      <c r="J76" s="61">
        <v>306</v>
      </c>
      <c r="K76" s="61">
        <v>363</v>
      </c>
      <c r="L76" s="61">
        <v>435</v>
      </c>
      <c r="M76" s="61">
        <v>414</v>
      </c>
      <c r="N76" s="61">
        <v>344</v>
      </c>
      <c r="O76" s="61">
        <v>284</v>
      </c>
      <c r="P76" s="61">
        <v>274</v>
      </c>
      <c r="Q76" s="61">
        <v>327</v>
      </c>
      <c r="R76" s="61">
        <v>343</v>
      </c>
      <c r="S76" s="61">
        <v>306</v>
      </c>
      <c r="T76" s="61">
        <v>309</v>
      </c>
      <c r="U76" s="61">
        <v>299.00000000000006</v>
      </c>
      <c r="V76" s="61">
        <v>325</v>
      </c>
      <c r="W76" s="61">
        <v>324</v>
      </c>
      <c r="X76" s="61">
        <v>324</v>
      </c>
    </row>
    <row r="77" spans="1:24" ht="5.0999999999999996" customHeight="1" x14ac:dyDescent="0.25">
      <c r="B77" s="46"/>
    </row>
    <row r="78" spans="1:24" ht="15" customHeight="1" x14ac:dyDescent="0.25">
      <c r="A78" s="48" t="s">
        <v>11</v>
      </c>
      <c r="B78" s="64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</row>
    <row r="79" spans="1:24" ht="15" customHeight="1" x14ac:dyDescent="0.25">
      <c r="A79" s="10" t="s">
        <v>25</v>
      </c>
      <c r="B79" s="49">
        <v>5258</v>
      </c>
      <c r="C79" s="49">
        <v>5209</v>
      </c>
      <c r="D79" s="49">
        <v>5254</v>
      </c>
      <c r="E79" s="49">
        <v>4095</v>
      </c>
      <c r="F79" s="49">
        <v>3923</v>
      </c>
      <c r="G79" s="50">
        <v>4176</v>
      </c>
      <c r="H79" s="50">
        <v>3980</v>
      </c>
      <c r="I79" s="50">
        <v>3855</v>
      </c>
      <c r="J79" s="50">
        <v>3324</v>
      </c>
      <c r="K79" s="50">
        <v>3508</v>
      </c>
      <c r="L79" s="50">
        <v>3255</v>
      </c>
      <c r="M79" s="50">
        <v>2996</v>
      </c>
      <c r="N79" s="50">
        <v>3269</v>
      </c>
      <c r="O79" s="50">
        <v>3527</v>
      </c>
      <c r="P79" s="50">
        <v>3541</v>
      </c>
      <c r="Q79" s="50">
        <v>4152</v>
      </c>
      <c r="R79" s="50">
        <v>4079</v>
      </c>
      <c r="S79" s="50">
        <v>4128</v>
      </c>
      <c r="T79" s="50">
        <v>4052</v>
      </c>
      <c r="U79" s="50">
        <v>4132</v>
      </c>
      <c r="V79" s="50">
        <f>SUM(V80:V83)</f>
        <v>4117</v>
      </c>
      <c r="W79" s="50">
        <f>SUM(W80:W83)</f>
        <v>4154</v>
      </c>
      <c r="X79" s="50">
        <f>SUM(X80:X83)</f>
        <v>4219</v>
      </c>
    </row>
    <row r="80" spans="1:24" x14ac:dyDescent="0.25">
      <c r="A80" s="40" t="s">
        <v>21</v>
      </c>
      <c r="B80" s="66">
        <v>1402</v>
      </c>
      <c r="C80" s="67">
        <v>1333</v>
      </c>
      <c r="D80" s="67">
        <v>1184</v>
      </c>
      <c r="E80" s="67">
        <v>482</v>
      </c>
      <c r="F80" s="67">
        <v>45</v>
      </c>
      <c r="G80" s="67">
        <v>415</v>
      </c>
      <c r="H80" s="67">
        <v>290</v>
      </c>
      <c r="I80" s="67">
        <v>482</v>
      </c>
      <c r="J80" s="67">
        <v>294</v>
      </c>
      <c r="K80" s="67">
        <v>309</v>
      </c>
      <c r="L80" s="67">
        <v>308</v>
      </c>
      <c r="M80" s="67">
        <v>285</v>
      </c>
      <c r="N80" s="67">
        <v>290</v>
      </c>
      <c r="O80" s="68">
        <v>338</v>
      </c>
      <c r="P80" s="68">
        <v>241</v>
      </c>
      <c r="Q80" s="68">
        <v>370</v>
      </c>
      <c r="R80" s="68">
        <v>306</v>
      </c>
      <c r="S80" s="68">
        <v>387</v>
      </c>
      <c r="T80" s="68">
        <v>326</v>
      </c>
      <c r="U80" s="68">
        <v>351</v>
      </c>
      <c r="V80" s="68">
        <v>384</v>
      </c>
      <c r="W80" s="68">
        <v>364</v>
      </c>
      <c r="X80" s="68">
        <v>335</v>
      </c>
    </row>
    <row r="81" spans="1:24" x14ac:dyDescent="0.25">
      <c r="A81" s="40" t="s">
        <v>22</v>
      </c>
      <c r="B81" s="66">
        <v>771</v>
      </c>
      <c r="C81" s="67">
        <v>761</v>
      </c>
      <c r="D81" s="67">
        <v>807</v>
      </c>
      <c r="E81" s="67">
        <v>387</v>
      </c>
      <c r="F81" s="67">
        <v>71</v>
      </c>
      <c r="G81" s="67">
        <v>423</v>
      </c>
      <c r="H81" s="67">
        <v>281</v>
      </c>
      <c r="I81" s="67">
        <v>479</v>
      </c>
      <c r="J81" s="67">
        <v>348</v>
      </c>
      <c r="K81" s="67">
        <v>442</v>
      </c>
      <c r="L81" s="67">
        <v>411</v>
      </c>
      <c r="M81" s="67">
        <v>374</v>
      </c>
      <c r="N81" s="67">
        <v>443</v>
      </c>
      <c r="O81" s="68">
        <v>445</v>
      </c>
      <c r="P81" s="68">
        <v>391</v>
      </c>
      <c r="Q81" s="68">
        <v>482</v>
      </c>
      <c r="R81" s="68">
        <v>420</v>
      </c>
      <c r="S81" s="68">
        <v>484</v>
      </c>
      <c r="T81" s="68">
        <v>447</v>
      </c>
      <c r="U81" s="68">
        <v>446</v>
      </c>
      <c r="V81" s="68">
        <v>508</v>
      </c>
      <c r="W81" s="68">
        <v>497</v>
      </c>
      <c r="X81" s="68">
        <v>445</v>
      </c>
    </row>
    <row r="82" spans="1:24" x14ac:dyDescent="0.25">
      <c r="A82" s="40" t="s">
        <v>23</v>
      </c>
      <c r="B82" s="66">
        <v>2903</v>
      </c>
      <c r="C82" s="67">
        <v>2934</v>
      </c>
      <c r="D82" s="67">
        <v>3083</v>
      </c>
      <c r="E82" s="67">
        <v>3061</v>
      </c>
      <c r="F82" s="67">
        <v>3654</v>
      </c>
      <c r="G82" s="67">
        <v>3188</v>
      </c>
      <c r="H82" s="67">
        <v>3252</v>
      </c>
      <c r="I82" s="67">
        <v>2809</v>
      </c>
      <c r="J82" s="67">
        <v>2603</v>
      </c>
      <c r="K82" s="67">
        <v>2688</v>
      </c>
      <c r="L82" s="67">
        <v>2501</v>
      </c>
      <c r="M82" s="67">
        <v>2304</v>
      </c>
      <c r="N82" s="67">
        <v>2493</v>
      </c>
      <c r="O82" s="68">
        <v>2693</v>
      </c>
      <c r="P82" s="68">
        <v>2844</v>
      </c>
      <c r="Q82" s="68">
        <v>3196</v>
      </c>
      <c r="R82" s="68">
        <v>3236</v>
      </c>
      <c r="S82" s="68">
        <v>3159</v>
      </c>
      <c r="T82" s="68">
        <v>3178</v>
      </c>
      <c r="U82" s="68">
        <v>3232</v>
      </c>
      <c r="V82" s="68">
        <v>3131</v>
      </c>
      <c r="W82" s="68">
        <v>3193</v>
      </c>
      <c r="X82" s="68">
        <v>3353</v>
      </c>
    </row>
    <row r="83" spans="1:24" x14ac:dyDescent="0.25">
      <c r="A83" s="40" t="s">
        <v>24</v>
      </c>
      <c r="B83" s="66">
        <v>182</v>
      </c>
      <c r="C83" s="67">
        <v>181</v>
      </c>
      <c r="D83" s="67">
        <v>180</v>
      </c>
      <c r="E83" s="67">
        <v>165</v>
      </c>
      <c r="F83" s="67">
        <v>153</v>
      </c>
      <c r="G83" s="67">
        <v>150</v>
      </c>
      <c r="H83" s="67">
        <v>157</v>
      </c>
      <c r="I83" s="67">
        <v>85</v>
      </c>
      <c r="J83" s="67">
        <v>79</v>
      </c>
      <c r="K83" s="67">
        <v>69</v>
      </c>
      <c r="L83" s="67">
        <v>35</v>
      </c>
      <c r="M83" s="67">
        <v>33</v>
      </c>
      <c r="N83" s="67">
        <v>43</v>
      </c>
      <c r="O83" s="69">
        <v>51</v>
      </c>
      <c r="P83" s="69">
        <v>65</v>
      </c>
      <c r="Q83" s="69">
        <v>104</v>
      </c>
      <c r="R83" s="69">
        <v>117</v>
      </c>
      <c r="S83" s="69">
        <v>98</v>
      </c>
      <c r="T83" s="69">
        <v>101</v>
      </c>
      <c r="U83" s="69">
        <v>103</v>
      </c>
      <c r="V83" s="69">
        <v>94</v>
      </c>
      <c r="W83" s="69">
        <v>100</v>
      </c>
      <c r="X83" s="69">
        <v>86</v>
      </c>
    </row>
    <row r="84" spans="1:24" ht="5.0999999999999996" customHeight="1" x14ac:dyDescent="0.25">
      <c r="A84" s="40"/>
      <c r="B84" s="46"/>
    </row>
    <row r="85" spans="1:24" x14ac:dyDescent="0.25">
      <c r="A85" s="48" t="s">
        <v>12</v>
      </c>
      <c r="B85" s="62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</row>
    <row r="86" spans="1:24" x14ac:dyDescent="0.25">
      <c r="A86" s="10" t="s">
        <v>30</v>
      </c>
      <c r="B86" s="49">
        <v>1622</v>
      </c>
      <c r="C86" s="49">
        <v>1618</v>
      </c>
      <c r="D86" s="49">
        <v>1820</v>
      </c>
      <c r="E86" s="49">
        <v>1345</v>
      </c>
      <c r="F86" s="49">
        <v>1274</v>
      </c>
      <c r="G86" s="50">
        <v>1289</v>
      </c>
      <c r="H86" s="50">
        <v>1277</v>
      </c>
      <c r="I86" s="50">
        <v>1182</v>
      </c>
      <c r="J86" s="50">
        <v>1073</v>
      </c>
      <c r="K86" s="50">
        <v>1190</v>
      </c>
      <c r="L86" s="50">
        <v>1180</v>
      </c>
      <c r="M86" s="50">
        <v>1160</v>
      </c>
      <c r="N86" s="50">
        <v>1254</v>
      </c>
      <c r="O86" s="50">
        <v>1265</v>
      </c>
      <c r="P86" s="50">
        <v>1310</v>
      </c>
      <c r="Q86" s="50">
        <v>1485</v>
      </c>
      <c r="R86" s="50">
        <v>1345</v>
      </c>
      <c r="S86" s="50">
        <v>1363</v>
      </c>
      <c r="T86" s="50">
        <v>1450</v>
      </c>
      <c r="U86" s="50">
        <v>1626</v>
      </c>
      <c r="V86" s="50">
        <f>SUM(V87:V90)</f>
        <v>1598</v>
      </c>
      <c r="W86" s="50">
        <f>SUM(W87:W90)</f>
        <v>1704</v>
      </c>
      <c r="X86" s="50">
        <f>SUM(X87:X90)</f>
        <v>1809</v>
      </c>
    </row>
    <row r="87" spans="1:24" x14ac:dyDescent="0.25">
      <c r="A87" s="40" t="s">
        <v>26</v>
      </c>
      <c r="B87" s="66">
        <v>217</v>
      </c>
      <c r="C87" s="67">
        <v>183</v>
      </c>
      <c r="D87" s="67">
        <v>242</v>
      </c>
      <c r="E87" s="67">
        <v>100</v>
      </c>
      <c r="F87" s="67">
        <v>28</v>
      </c>
      <c r="G87" s="67">
        <v>76</v>
      </c>
      <c r="H87" s="67">
        <v>43</v>
      </c>
      <c r="I87" s="67">
        <v>93</v>
      </c>
      <c r="J87" s="67">
        <v>90</v>
      </c>
      <c r="K87" s="67">
        <v>139</v>
      </c>
      <c r="L87" s="67">
        <v>110</v>
      </c>
      <c r="M87" s="67">
        <v>150</v>
      </c>
      <c r="N87" s="67">
        <v>168</v>
      </c>
      <c r="O87" s="68">
        <v>137</v>
      </c>
      <c r="P87" s="68">
        <v>114</v>
      </c>
      <c r="Q87" s="68">
        <v>220</v>
      </c>
      <c r="R87" s="68">
        <v>128</v>
      </c>
      <c r="S87" s="68">
        <v>147</v>
      </c>
      <c r="T87" s="68">
        <v>174</v>
      </c>
      <c r="U87" s="68">
        <v>213</v>
      </c>
      <c r="V87" s="68">
        <v>229</v>
      </c>
      <c r="W87" s="68">
        <v>260</v>
      </c>
      <c r="X87" s="68">
        <v>240</v>
      </c>
    </row>
    <row r="88" spans="1:24" x14ac:dyDescent="0.25">
      <c r="A88" s="40" t="s">
        <v>27</v>
      </c>
      <c r="B88" s="66">
        <v>262</v>
      </c>
      <c r="C88" s="67">
        <v>323</v>
      </c>
      <c r="D88" s="67">
        <v>297</v>
      </c>
      <c r="E88" s="67">
        <v>146</v>
      </c>
      <c r="F88" s="67">
        <v>54</v>
      </c>
      <c r="G88" s="67">
        <v>131</v>
      </c>
      <c r="H88" s="67">
        <v>90</v>
      </c>
      <c r="I88" s="67">
        <v>154</v>
      </c>
      <c r="J88" s="67">
        <v>80</v>
      </c>
      <c r="K88" s="67">
        <v>107</v>
      </c>
      <c r="L88" s="67">
        <v>89</v>
      </c>
      <c r="M88" s="67">
        <v>101</v>
      </c>
      <c r="N88" s="67">
        <v>121</v>
      </c>
      <c r="O88" s="68">
        <v>94</v>
      </c>
      <c r="P88" s="68">
        <v>110</v>
      </c>
      <c r="Q88" s="68">
        <v>131</v>
      </c>
      <c r="R88" s="68">
        <v>83</v>
      </c>
      <c r="S88" s="68">
        <v>124</v>
      </c>
      <c r="T88" s="68">
        <v>148</v>
      </c>
      <c r="U88" s="68">
        <v>153</v>
      </c>
      <c r="V88" s="68">
        <v>177</v>
      </c>
      <c r="W88" s="68">
        <v>155</v>
      </c>
      <c r="X88" s="68">
        <v>150</v>
      </c>
    </row>
    <row r="89" spans="1:24" x14ac:dyDescent="0.25">
      <c r="A89" s="40" t="s">
        <v>28</v>
      </c>
      <c r="B89" s="66">
        <v>1063</v>
      </c>
      <c r="C89" s="67">
        <v>1031</v>
      </c>
      <c r="D89" s="67">
        <v>1163</v>
      </c>
      <c r="E89" s="67">
        <v>1033</v>
      </c>
      <c r="F89" s="67">
        <v>1116</v>
      </c>
      <c r="G89" s="67">
        <v>1014</v>
      </c>
      <c r="H89" s="67">
        <v>1071</v>
      </c>
      <c r="I89" s="67">
        <v>886</v>
      </c>
      <c r="J89" s="67">
        <v>855</v>
      </c>
      <c r="K89" s="67">
        <v>898</v>
      </c>
      <c r="L89" s="67">
        <v>940</v>
      </c>
      <c r="M89" s="67">
        <v>863</v>
      </c>
      <c r="N89" s="67">
        <v>926</v>
      </c>
      <c r="O89" s="68">
        <v>967</v>
      </c>
      <c r="P89" s="68">
        <v>1019</v>
      </c>
      <c r="Q89" s="68">
        <v>1063</v>
      </c>
      <c r="R89" s="68">
        <v>1059</v>
      </c>
      <c r="S89" s="68">
        <v>1012</v>
      </c>
      <c r="T89" s="68">
        <v>1046</v>
      </c>
      <c r="U89" s="68">
        <v>1172</v>
      </c>
      <c r="V89" s="68">
        <v>1103</v>
      </c>
      <c r="W89" s="68">
        <v>1189</v>
      </c>
      <c r="X89" s="68">
        <v>1319</v>
      </c>
    </row>
    <row r="90" spans="1:24" x14ac:dyDescent="0.25">
      <c r="A90" s="40" t="s">
        <v>29</v>
      </c>
      <c r="B90" s="66">
        <v>80</v>
      </c>
      <c r="C90" s="67">
        <v>81</v>
      </c>
      <c r="D90" s="67">
        <v>118</v>
      </c>
      <c r="E90" s="67">
        <v>66</v>
      </c>
      <c r="F90" s="67">
        <v>76</v>
      </c>
      <c r="G90" s="67">
        <v>68</v>
      </c>
      <c r="H90" s="67">
        <v>73</v>
      </c>
      <c r="I90" s="67">
        <v>49</v>
      </c>
      <c r="J90" s="67">
        <v>48</v>
      </c>
      <c r="K90" s="67">
        <v>46</v>
      </c>
      <c r="L90" s="67">
        <v>41</v>
      </c>
      <c r="M90" s="67">
        <v>46</v>
      </c>
      <c r="N90" s="67">
        <v>39</v>
      </c>
      <c r="O90" s="69">
        <v>67</v>
      </c>
      <c r="P90" s="69">
        <v>67</v>
      </c>
      <c r="Q90" s="69">
        <v>71</v>
      </c>
      <c r="R90" s="69">
        <v>75</v>
      </c>
      <c r="S90" s="69">
        <v>80</v>
      </c>
      <c r="T90" s="69">
        <v>82</v>
      </c>
      <c r="U90" s="69">
        <v>88</v>
      </c>
      <c r="V90" s="69">
        <v>89</v>
      </c>
      <c r="W90" s="69">
        <v>100</v>
      </c>
      <c r="X90" s="69">
        <v>100</v>
      </c>
    </row>
    <row r="91" spans="1:24" ht="5.0999999999999996" customHeight="1" x14ac:dyDescent="0.25"/>
    <row r="92" spans="1:24" x14ac:dyDescent="0.25">
      <c r="A92" s="3" t="s">
        <v>59</v>
      </c>
    </row>
    <row r="93" spans="1:24" x14ac:dyDescent="0.25">
      <c r="A93" s="3"/>
    </row>
    <row r="94" spans="1:24" x14ac:dyDescent="0.25">
      <c r="A94" s="201" t="s">
        <v>47</v>
      </c>
    </row>
    <row r="95" spans="1:24" x14ac:dyDescent="0.25">
      <c r="A95" s="202" t="s">
        <v>389</v>
      </c>
    </row>
    <row r="97" spans="1:1" x14ac:dyDescent="0.25">
      <c r="A97" s="77" t="s">
        <v>55</v>
      </c>
    </row>
  </sheetData>
  <mergeCells count="2">
    <mergeCell ref="A3:A4"/>
    <mergeCell ref="B3:R3"/>
  </mergeCells>
  <hyperlinks>
    <hyperlink ref="A97" location="'List of tables'!A1" display="Go to list of tables." xr:uid="{9EA75C44-DF91-4D4A-8E83-53DF5096900E}"/>
  </hyperlinks>
  <pageMargins left="0.7" right="0.7" top="0.75" bottom="0.75" header="0.3" footer="0.3"/>
  <pageSetup paperSize="9" orientation="portrait" r:id="rId1"/>
  <ignoredErrors>
    <ignoredError sqref="V36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3B876-9CD6-452D-A91C-52A7C6723058}">
  <dimension ref="A1:I24"/>
  <sheetViews>
    <sheetView workbookViewId="0"/>
  </sheetViews>
  <sheetFormatPr defaultColWidth="9.109375" defaultRowHeight="13.2" x14ac:dyDescent="0.25"/>
  <cols>
    <col min="1" max="1" width="21.6640625" style="6" customWidth="1"/>
    <col min="2" max="2" width="14.5546875" style="6" bestFit="1" customWidth="1"/>
    <col min="3" max="3" width="11.109375" style="6" customWidth="1"/>
    <col min="4" max="4" width="15.33203125" style="6" bestFit="1" customWidth="1"/>
    <col min="5" max="5" width="14.44140625" style="6" customWidth="1"/>
    <col min="6" max="6" width="18.6640625" style="6" bestFit="1" customWidth="1"/>
    <col min="7" max="16384" width="9.109375" style="6"/>
  </cols>
  <sheetData>
    <row r="1" spans="1:9" x14ac:dyDescent="0.25">
      <c r="A1" s="200" t="s">
        <v>40</v>
      </c>
    </row>
    <row r="2" spans="1:9" x14ac:dyDescent="0.25">
      <c r="A2" s="29"/>
    </row>
    <row r="3" spans="1:9" x14ac:dyDescent="0.25">
      <c r="A3" s="30"/>
      <c r="B3" s="30"/>
      <c r="C3" s="30"/>
      <c r="D3" s="30"/>
      <c r="E3" s="30"/>
      <c r="F3" s="236" t="s">
        <v>54</v>
      </c>
      <c r="G3" s="30"/>
      <c r="H3" s="30"/>
      <c r="I3" s="31"/>
    </row>
    <row r="4" spans="1:9" ht="38.25" customHeight="1" x14ac:dyDescent="0.25">
      <c r="A4" s="229"/>
      <c r="B4" s="237" t="s">
        <v>41</v>
      </c>
      <c r="C4" s="237" t="s">
        <v>42</v>
      </c>
      <c r="D4" s="237" t="s">
        <v>43</v>
      </c>
      <c r="E4" s="237" t="s">
        <v>44</v>
      </c>
      <c r="F4" s="237" t="s">
        <v>45</v>
      </c>
    </row>
    <row r="5" spans="1:9" x14ac:dyDescent="0.25">
      <c r="A5" s="196">
        <v>2011</v>
      </c>
      <c r="B5" s="8">
        <v>95040.187000000005</v>
      </c>
      <c r="C5" s="9">
        <v>6222.6880000000001</v>
      </c>
      <c r="D5" s="9">
        <v>4380.1940000000004</v>
      </c>
      <c r="E5" s="9">
        <v>910.69600000000003</v>
      </c>
      <c r="F5" s="15" t="s">
        <v>46</v>
      </c>
    </row>
    <row r="6" spans="1:9" x14ac:dyDescent="0.25">
      <c r="A6" s="196">
        <v>2012</v>
      </c>
      <c r="B6" s="8">
        <v>124625.36199999999</v>
      </c>
      <c r="C6" s="9">
        <v>7959.4219999999996</v>
      </c>
      <c r="D6" s="9">
        <v>4713.4229999999998</v>
      </c>
      <c r="E6" s="9">
        <v>399.53800000000001</v>
      </c>
      <c r="F6" s="15" t="s">
        <v>46</v>
      </c>
    </row>
    <row r="7" spans="1:9" x14ac:dyDescent="0.25">
      <c r="A7" s="196">
        <v>2013</v>
      </c>
      <c r="B7" s="8">
        <v>122070.314</v>
      </c>
      <c r="C7" s="9">
        <v>7006.4430000000002</v>
      </c>
      <c r="D7" s="9">
        <v>5137.107</v>
      </c>
      <c r="E7" s="9">
        <v>515.44399999999996</v>
      </c>
      <c r="F7" s="15" t="s">
        <v>46</v>
      </c>
    </row>
    <row r="8" spans="1:9" x14ac:dyDescent="0.25">
      <c r="A8" s="196">
        <v>2014</v>
      </c>
      <c r="B8" s="8">
        <v>97370.048999999999</v>
      </c>
      <c r="C8" s="9">
        <v>7632.1030000000001</v>
      </c>
      <c r="D8" s="9">
        <v>4411.0439999999999</v>
      </c>
      <c r="E8" s="9">
        <v>479.55</v>
      </c>
      <c r="F8" s="15" t="s">
        <v>46</v>
      </c>
    </row>
    <row r="9" spans="1:9" x14ac:dyDescent="0.25">
      <c r="A9" s="196">
        <v>2015</v>
      </c>
      <c r="B9" s="8">
        <v>118643.838</v>
      </c>
      <c r="C9" s="9">
        <v>4748.0230000000001</v>
      </c>
      <c r="D9" s="9">
        <v>4456.5950000000003</v>
      </c>
      <c r="E9" s="9">
        <v>698.75</v>
      </c>
      <c r="F9" s="15" t="s">
        <v>46</v>
      </c>
    </row>
    <row r="10" spans="1:9" x14ac:dyDescent="0.25">
      <c r="A10" s="196">
        <v>2016</v>
      </c>
      <c r="B10" s="8">
        <v>83523.002999999997</v>
      </c>
      <c r="C10" s="9">
        <v>5609.384</v>
      </c>
      <c r="D10" s="9">
        <v>4972.5384999999997</v>
      </c>
      <c r="E10" s="9">
        <v>411.67</v>
      </c>
      <c r="F10" s="15" t="s">
        <v>46</v>
      </c>
    </row>
    <row r="11" spans="1:9" x14ac:dyDescent="0.25">
      <c r="A11" s="196">
        <v>2017</v>
      </c>
      <c r="B11" s="8">
        <v>101943.14200000001</v>
      </c>
      <c r="C11" s="9">
        <v>2244.4209999999998</v>
      </c>
      <c r="D11" s="9">
        <v>3079.634</v>
      </c>
      <c r="E11" s="9">
        <v>235.465</v>
      </c>
      <c r="F11" s="15" t="s">
        <v>46</v>
      </c>
    </row>
    <row r="12" spans="1:9" x14ac:dyDescent="0.25">
      <c r="A12" s="196">
        <v>2018</v>
      </c>
      <c r="B12" s="8">
        <v>82509.210000000006</v>
      </c>
      <c r="C12" s="9">
        <v>3247.3890000000001</v>
      </c>
      <c r="D12" s="9">
        <v>3515.6109999999999</v>
      </c>
      <c r="E12" s="9">
        <v>752.745</v>
      </c>
      <c r="F12" s="15" t="s">
        <v>46</v>
      </c>
    </row>
    <row r="13" spans="1:9" x14ac:dyDescent="0.25">
      <c r="A13" s="196">
        <v>2019</v>
      </c>
      <c r="B13" s="8">
        <v>69778.702999999994</v>
      </c>
      <c r="C13" s="9">
        <v>2234.1460000000002</v>
      </c>
      <c r="D13" s="9">
        <v>2947.576</v>
      </c>
      <c r="E13" s="9">
        <v>669.77499999999998</v>
      </c>
      <c r="F13" s="15" t="s">
        <v>46</v>
      </c>
    </row>
    <row r="14" spans="1:9" x14ac:dyDescent="0.25">
      <c r="A14" s="196">
        <v>2020</v>
      </c>
      <c r="B14" s="8">
        <v>89776.985000000001</v>
      </c>
      <c r="C14" s="9">
        <v>2899.06</v>
      </c>
      <c r="D14" s="9">
        <v>2678.8120000000004</v>
      </c>
      <c r="E14" s="9">
        <v>512.86200000000008</v>
      </c>
      <c r="F14" s="15" t="s">
        <v>46</v>
      </c>
    </row>
    <row r="15" spans="1:9" x14ac:dyDescent="0.25">
      <c r="A15" s="196">
        <v>2021</v>
      </c>
      <c r="B15" s="32">
        <v>68112.502000000008</v>
      </c>
      <c r="C15" s="33">
        <v>2059.3560000000002</v>
      </c>
      <c r="D15" s="33">
        <v>2934.326</v>
      </c>
      <c r="E15" s="33">
        <v>585.62</v>
      </c>
      <c r="F15" s="15" t="s">
        <v>46</v>
      </c>
    </row>
    <row r="16" spans="1:9" x14ac:dyDescent="0.25">
      <c r="A16" s="196">
        <v>2022</v>
      </c>
      <c r="B16" s="32">
        <v>63022.273000000001</v>
      </c>
      <c r="C16" s="33">
        <v>4293.1979999999994</v>
      </c>
      <c r="D16" s="33">
        <v>2696.8</v>
      </c>
      <c r="E16" s="33">
        <v>37.493000000000002</v>
      </c>
      <c r="F16" s="15" t="s">
        <v>46</v>
      </c>
    </row>
    <row r="17" spans="1:6" x14ac:dyDescent="0.25">
      <c r="A17" s="196">
        <v>2023</v>
      </c>
      <c r="B17" s="8">
        <v>68070.994999999995</v>
      </c>
      <c r="C17" s="9">
        <v>2841.107</v>
      </c>
      <c r="D17" s="9">
        <v>2503.8319999999999</v>
      </c>
      <c r="E17" s="34" t="s">
        <v>46</v>
      </c>
      <c r="F17" s="15" t="s">
        <v>46</v>
      </c>
    </row>
    <row r="18" spans="1:6" x14ac:dyDescent="0.25">
      <c r="A18" s="196">
        <v>2024</v>
      </c>
      <c r="B18" s="9">
        <v>67665.78899999999</v>
      </c>
      <c r="C18" s="9">
        <v>2664.154</v>
      </c>
      <c r="D18" s="9">
        <v>3284.4420000000005</v>
      </c>
      <c r="E18" s="34">
        <v>95.055999999999997</v>
      </c>
      <c r="F18" s="15" t="s">
        <v>46</v>
      </c>
    </row>
    <row r="20" spans="1:6" x14ac:dyDescent="0.25">
      <c r="A20" s="201" t="s">
        <v>47</v>
      </c>
    </row>
    <row r="21" spans="1:6" x14ac:dyDescent="0.25">
      <c r="A21" s="202" t="s">
        <v>48</v>
      </c>
    </row>
    <row r="22" spans="1:6" x14ac:dyDescent="0.25">
      <c r="A22" s="202" t="s">
        <v>61</v>
      </c>
    </row>
    <row r="24" spans="1:6" x14ac:dyDescent="0.25">
      <c r="A24" s="77" t="s">
        <v>55</v>
      </c>
    </row>
  </sheetData>
  <hyperlinks>
    <hyperlink ref="A24" location="'List of tables'!A1" display="Go to list of tables." xr:uid="{28F6E7B1-7D16-4071-82E4-BAFB112D4B9B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7BB2A-3706-4352-A1A6-3C471DC89D11}">
  <dimension ref="A1:I91"/>
  <sheetViews>
    <sheetView workbookViewId="0"/>
  </sheetViews>
  <sheetFormatPr defaultColWidth="8.88671875" defaultRowHeight="13.2" x14ac:dyDescent="0.25"/>
  <cols>
    <col min="1" max="1" width="83.109375" style="6" bestFit="1" customWidth="1"/>
    <col min="2" max="16384" width="8.88671875" style="6"/>
  </cols>
  <sheetData>
    <row r="1" spans="1:9" x14ac:dyDescent="0.25">
      <c r="A1" s="196" t="s">
        <v>138</v>
      </c>
    </row>
    <row r="3" spans="1:9" ht="16.2" customHeight="1" x14ac:dyDescent="0.25">
      <c r="A3" s="229"/>
      <c r="B3" s="279" t="s">
        <v>62</v>
      </c>
      <c r="C3" s="280"/>
      <c r="D3" s="280"/>
      <c r="E3" s="281"/>
      <c r="F3" s="282" t="s">
        <v>63</v>
      </c>
      <c r="G3" s="283"/>
      <c r="H3" s="283"/>
      <c r="I3" s="283"/>
    </row>
    <row r="4" spans="1:9" x14ac:dyDescent="0.25">
      <c r="A4" s="229"/>
      <c r="B4" s="230">
        <v>2021</v>
      </c>
      <c r="C4" s="230">
        <v>2022</v>
      </c>
      <c r="D4" s="230">
        <v>2023</v>
      </c>
      <c r="E4" s="230">
        <v>2024</v>
      </c>
      <c r="F4" s="240">
        <v>2021</v>
      </c>
      <c r="G4" s="230">
        <v>2022</v>
      </c>
      <c r="H4" s="230">
        <v>2023</v>
      </c>
      <c r="I4" s="230">
        <v>2024</v>
      </c>
    </row>
    <row r="5" spans="1:9" x14ac:dyDescent="0.25">
      <c r="A5" s="16" t="s">
        <v>135</v>
      </c>
      <c r="B5" s="17"/>
      <c r="C5" s="17"/>
      <c r="D5" s="17"/>
      <c r="E5" s="238"/>
      <c r="F5" s="17"/>
      <c r="G5" s="17"/>
      <c r="H5" s="17"/>
      <c r="I5" s="17"/>
    </row>
    <row r="6" spans="1:9" x14ac:dyDescent="0.25">
      <c r="A6" s="205" t="s">
        <v>64</v>
      </c>
      <c r="B6" s="260">
        <v>65.561599999999999</v>
      </c>
      <c r="C6" s="260">
        <v>66.407300000000006</v>
      </c>
      <c r="D6" s="260">
        <v>79.548599999999993</v>
      </c>
      <c r="E6" s="261">
        <v>79.716890000000006</v>
      </c>
      <c r="F6" s="17"/>
      <c r="G6" s="17"/>
      <c r="H6" s="17"/>
      <c r="I6" s="17"/>
    </row>
    <row r="7" spans="1:9" x14ac:dyDescent="0.25">
      <c r="A7" s="20" t="s">
        <v>65</v>
      </c>
      <c r="B7" s="262">
        <v>39.150399999999998</v>
      </c>
      <c r="C7" s="262">
        <v>42.468000000000004</v>
      </c>
      <c r="D7" s="262">
        <v>49.789000000000001</v>
      </c>
      <c r="E7" s="263">
        <v>48.402390000000004</v>
      </c>
      <c r="F7" s="17"/>
      <c r="G7" s="17"/>
      <c r="H7" s="17"/>
      <c r="I7" s="17"/>
    </row>
    <row r="8" spans="1:9" x14ac:dyDescent="0.25">
      <c r="A8" s="20" t="s">
        <v>66</v>
      </c>
      <c r="B8" s="262">
        <v>26.411000000000001</v>
      </c>
      <c r="C8" s="262">
        <v>23.939299999999999</v>
      </c>
      <c r="D8" s="262">
        <v>29.759599999999999</v>
      </c>
      <c r="E8" s="263">
        <v>31.314500000000002</v>
      </c>
      <c r="F8" s="17"/>
      <c r="G8" s="17"/>
      <c r="H8" s="17"/>
      <c r="I8" s="17"/>
    </row>
    <row r="9" spans="1:9" x14ac:dyDescent="0.25">
      <c r="A9" s="16" t="s">
        <v>136</v>
      </c>
      <c r="B9" s="264"/>
      <c r="C9" s="264"/>
      <c r="D9" s="264"/>
      <c r="E9" s="265"/>
      <c r="F9" s="17"/>
      <c r="G9" s="17"/>
      <c r="H9" s="17"/>
      <c r="I9" s="17"/>
    </row>
    <row r="10" spans="1:9" x14ac:dyDescent="0.25">
      <c r="A10" s="205" t="s">
        <v>64</v>
      </c>
      <c r="B10" s="260">
        <v>21.2502</v>
      </c>
      <c r="C10" s="260">
        <v>1.1282000000000001</v>
      </c>
      <c r="D10" s="260">
        <v>13.816599999999999</v>
      </c>
      <c r="E10" s="261">
        <v>16.8614</v>
      </c>
      <c r="F10" s="17"/>
      <c r="G10" s="17"/>
      <c r="H10" s="17"/>
      <c r="I10" s="17"/>
    </row>
    <row r="11" spans="1:9" x14ac:dyDescent="0.25">
      <c r="A11" s="20" t="s">
        <v>65</v>
      </c>
      <c r="B11" s="262">
        <v>15.4983</v>
      </c>
      <c r="C11" s="262">
        <v>0.97719999999999996</v>
      </c>
      <c r="D11" s="262">
        <v>7.8707000000000003</v>
      </c>
      <c r="E11" s="263">
        <v>7.5540000000000003</v>
      </c>
      <c r="F11" s="17"/>
      <c r="G11" s="17"/>
      <c r="H11" s="17"/>
      <c r="I11" s="17"/>
    </row>
    <row r="12" spans="1:9" x14ac:dyDescent="0.25">
      <c r="A12" s="20" t="s">
        <v>66</v>
      </c>
      <c r="B12" s="262">
        <v>5.7519</v>
      </c>
      <c r="C12" s="262">
        <v>0.151</v>
      </c>
      <c r="D12" s="262">
        <v>5.9459</v>
      </c>
      <c r="E12" s="263">
        <v>9.3073999999999995</v>
      </c>
      <c r="F12" s="17"/>
      <c r="G12" s="17"/>
      <c r="H12" s="17"/>
      <c r="I12" s="17"/>
    </row>
    <row r="13" spans="1:9" x14ac:dyDescent="0.25">
      <c r="A13" s="16" t="s">
        <v>137</v>
      </c>
      <c r="B13" s="264"/>
      <c r="C13" s="264"/>
      <c r="D13" s="264"/>
      <c r="E13" s="265"/>
      <c r="F13" s="17"/>
      <c r="G13" s="17"/>
      <c r="H13" s="17"/>
      <c r="I13" s="17"/>
    </row>
    <row r="14" spans="1:9" x14ac:dyDescent="0.25">
      <c r="A14" s="204" t="s">
        <v>64</v>
      </c>
      <c r="B14" s="260">
        <v>44.311399999999999</v>
      </c>
      <c r="C14" s="260">
        <v>65.2791</v>
      </c>
      <c r="D14" s="260">
        <v>65.731999999999999</v>
      </c>
      <c r="E14" s="261">
        <v>62.855490000000003</v>
      </c>
      <c r="F14" s="17"/>
      <c r="G14" s="17"/>
      <c r="H14" s="17"/>
      <c r="I14" s="17"/>
    </row>
    <row r="15" spans="1:9" x14ac:dyDescent="0.25">
      <c r="A15" s="22" t="s">
        <v>65</v>
      </c>
      <c r="B15" s="262">
        <v>23.652100000000001</v>
      </c>
      <c r="C15" s="262">
        <v>41.4908</v>
      </c>
      <c r="D15" s="262">
        <v>41.918300000000002</v>
      </c>
      <c r="E15" s="263">
        <v>40.848390000000002</v>
      </c>
      <c r="F15" s="17"/>
      <c r="G15" s="17"/>
      <c r="H15" s="17"/>
      <c r="I15" s="17"/>
    </row>
    <row r="16" spans="1:9" x14ac:dyDescent="0.25">
      <c r="A16" s="23" t="s">
        <v>67</v>
      </c>
      <c r="B16" s="266" t="s">
        <v>52</v>
      </c>
      <c r="C16" s="266" t="s">
        <v>68</v>
      </c>
      <c r="D16" s="266" t="s">
        <v>68</v>
      </c>
      <c r="E16" s="267">
        <v>1</v>
      </c>
      <c r="F16" s="266" t="s">
        <v>52</v>
      </c>
      <c r="G16" s="266" t="s">
        <v>68</v>
      </c>
      <c r="H16" s="266" t="s">
        <v>68</v>
      </c>
      <c r="I16" s="266">
        <v>0.1</v>
      </c>
    </row>
    <row r="17" spans="1:9" x14ac:dyDescent="0.25">
      <c r="A17" s="20" t="s">
        <v>69</v>
      </c>
      <c r="B17" s="266" t="s">
        <v>52</v>
      </c>
      <c r="C17" s="266" t="s">
        <v>52</v>
      </c>
      <c r="D17" s="266" t="s">
        <v>52</v>
      </c>
      <c r="E17" s="268" t="s">
        <v>52</v>
      </c>
      <c r="F17" s="266" t="s">
        <v>52</v>
      </c>
      <c r="G17" s="266" t="s">
        <v>52</v>
      </c>
      <c r="H17" s="266" t="s">
        <v>52</v>
      </c>
      <c r="I17" s="266" t="s">
        <v>52</v>
      </c>
    </row>
    <row r="18" spans="1:9" x14ac:dyDescent="0.25">
      <c r="A18" s="24" t="s">
        <v>70</v>
      </c>
      <c r="B18" s="266" t="s">
        <v>52</v>
      </c>
      <c r="C18" s="266" t="s">
        <v>52</v>
      </c>
      <c r="D18" s="266" t="s">
        <v>52</v>
      </c>
      <c r="E18" s="268" t="s">
        <v>52</v>
      </c>
      <c r="F18" s="266" t="s">
        <v>52</v>
      </c>
      <c r="G18" s="266" t="s">
        <v>52</v>
      </c>
      <c r="H18" s="266" t="s">
        <v>52</v>
      </c>
      <c r="I18" s="266" t="s">
        <v>52</v>
      </c>
    </row>
    <row r="19" spans="1:9" x14ac:dyDescent="0.25">
      <c r="A19" s="24" t="s">
        <v>71</v>
      </c>
      <c r="B19" s="266" t="s">
        <v>52</v>
      </c>
      <c r="C19" s="266" t="s">
        <v>52</v>
      </c>
      <c r="D19" s="266" t="s">
        <v>52</v>
      </c>
      <c r="E19" s="268" t="s">
        <v>52</v>
      </c>
      <c r="F19" s="266" t="s">
        <v>52</v>
      </c>
      <c r="G19" s="266" t="s">
        <v>52</v>
      </c>
      <c r="H19" s="266" t="s">
        <v>52</v>
      </c>
      <c r="I19" s="266" t="s">
        <v>52</v>
      </c>
    </row>
    <row r="20" spans="1:9" x14ac:dyDescent="0.25">
      <c r="A20" s="20" t="s">
        <v>72</v>
      </c>
      <c r="B20" s="266" t="s">
        <v>52</v>
      </c>
      <c r="C20" s="266" t="s">
        <v>52</v>
      </c>
      <c r="D20" s="266" t="s">
        <v>52</v>
      </c>
      <c r="E20" s="268" t="s">
        <v>52</v>
      </c>
      <c r="F20" s="266" t="s">
        <v>52</v>
      </c>
      <c r="G20" s="266" t="s">
        <v>52</v>
      </c>
      <c r="H20" s="266" t="s">
        <v>52</v>
      </c>
      <c r="I20" s="266" t="s">
        <v>52</v>
      </c>
    </row>
    <row r="21" spans="1:9" x14ac:dyDescent="0.25">
      <c r="A21" s="20" t="s">
        <v>73</v>
      </c>
      <c r="B21" s="266" t="s">
        <v>52</v>
      </c>
      <c r="C21" s="266" t="s">
        <v>68</v>
      </c>
      <c r="D21" s="266" t="s">
        <v>68</v>
      </c>
      <c r="E21" s="268">
        <v>1</v>
      </c>
      <c r="F21" s="266" t="s">
        <v>52</v>
      </c>
      <c r="G21" s="266" t="s">
        <v>68</v>
      </c>
      <c r="H21" s="266" t="s">
        <v>68</v>
      </c>
      <c r="I21" s="266">
        <v>0.1</v>
      </c>
    </row>
    <row r="22" spans="1:9" x14ac:dyDescent="0.25">
      <c r="A22" s="20" t="s">
        <v>74</v>
      </c>
      <c r="B22" s="266" t="s">
        <v>52</v>
      </c>
      <c r="C22" s="266" t="s">
        <v>52</v>
      </c>
      <c r="D22" s="266" t="s">
        <v>52</v>
      </c>
      <c r="E22" s="268" t="s">
        <v>52</v>
      </c>
      <c r="F22" s="266" t="s">
        <v>52</v>
      </c>
      <c r="G22" s="266" t="s">
        <v>52</v>
      </c>
      <c r="H22" s="266" t="s">
        <v>52</v>
      </c>
      <c r="I22" s="266" t="s">
        <v>52</v>
      </c>
    </row>
    <row r="23" spans="1:9" x14ac:dyDescent="0.25">
      <c r="A23" s="20" t="s">
        <v>75</v>
      </c>
      <c r="B23" s="266" t="s">
        <v>52</v>
      </c>
      <c r="C23" s="266" t="s">
        <v>52</v>
      </c>
      <c r="D23" s="266" t="s">
        <v>52</v>
      </c>
      <c r="E23" s="268" t="s">
        <v>52</v>
      </c>
      <c r="F23" s="266" t="s">
        <v>52</v>
      </c>
      <c r="G23" s="266" t="s">
        <v>52</v>
      </c>
      <c r="H23" s="266" t="s">
        <v>52</v>
      </c>
      <c r="I23" s="266" t="s">
        <v>52</v>
      </c>
    </row>
    <row r="24" spans="1:9" x14ac:dyDescent="0.25">
      <c r="A24" s="20" t="s">
        <v>76</v>
      </c>
      <c r="B24" s="266" t="s">
        <v>52</v>
      </c>
      <c r="C24" s="266" t="s">
        <v>52</v>
      </c>
      <c r="D24" s="266" t="s">
        <v>52</v>
      </c>
      <c r="E24" s="268" t="s">
        <v>52</v>
      </c>
      <c r="F24" s="266" t="s">
        <v>52</v>
      </c>
      <c r="G24" s="266" t="s">
        <v>52</v>
      </c>
      <c r="H24" s="266" t="s">
        <v>52</v>
      </c>
      <c r="I24" s="266" t="s">
        <v>52</v>
      </c>
    </row>
    <row r="25" spans="1:9" x14ac:dyDescent="0.25">
      <c r="A25" s="20" t="s">
        <v>77</v>
      </c>
      <c r="B25" s="266" t="s">
        <v>52</v>
      </c>
      <c r="C25" s="266" t="s">
        <v>52</v>
      </c>
      <c r="D25" s="266" t="s">
        <v>52</v>
      </c>
      <c r="E25" s="268" t="s">
        <v>52</v>
      </c>
      <c r="F25" s="266" t="s">
        <v>52</v>
      </c>
      <c r="G25" s="266" t="s">
        <v>52</v>
      </c>
      <c r="H25" s="266" t="s">
        <v>52</v>
      </c>
      <c r="I25" s="266" t="s">
        <v>52</v>
      </c>
    </row>
    <row r="26" spans="1:9" x14ac:dyDescent="0.25">
      <c r="A26" s="20" t="s">
        <v>78</v>
      </c>
      <c r="B26" s="266" t="s">
        <v>52</v>
      </c>
      <c r="C26" s="266" t="s">
        <v>52</v>
      </c>
      <c r="D26" s="266" t="s">
        <v>52</v>
      </c>
      <c r="E26" s="268" t="s">
        <v>52</v>
      </c>
      <c r="F26" s="266" t="s">
        <v>52</v>
      </c>
      <c r="G26" s="266" t="s">
        <v>52</v>
      </c>
      <c r="H26" s="266" t="s">
        <v>52</v>
      </c>
      <c r="I26" s="266" t="s">
        <v>52</v>
      </c>
    </row>
    <row r="27" spans="1:9" x14ac:dyDescent="0.25">
      <c r="A27" s="23" t="s">
        <v>79</v>
      </c>
      <c r="B27" s="266" t="s">
        <v>52</v>
      </c>
      <c r="C27" s="266" t="s">
        <v>52</v>
      </c>
      <c r="D27" s="266" t="s">
        <v>52</v>
      </c>
      <c r="E27" s="268" t="s">
        <v>52</v>
      </c>
      <c r="F27" s="266" t="s">
        <v>52</v>
      </c>
      <c r="G27" s="266" t="s">
        <v>52</v>
      </c>
      <c r="H27" s="266" t="s">
        <v>52</v>
      </c>
      <c r="I27" s="266" t="s">
        <v>52</v>
      </c>
    </row>
    <row r="28" spans="1:9" x14ac:dyDescent="0.25">
      <c r="A28" s="20" t="s">
        <v>80</v>
      </c>
      <c r="B28" s="266" t="s">
        <v>52</v>
      </c>
      <c r="C28" s="266" t="s">
        <v>52</v>
      </c>
      <c r="D28" s="266" t="s">
        <v>52</v>
      </c>
      <c r="E28" s="268" t="s">
        <v>52</v>
      </c>
      <c r="F28" s="266" t="s">
        <v>52</v>
      </c>
      <c r="G28" s="266" t="s">
        <v>52</v>
      </c>
      <c r="H28" s="266" t="s">
        <v>52</v>
      </c>
      <c r="I28" s="266" t="s">
        <v>52</v>
      </c>
    </row>
    <row r="29" spans="1:9" x14ac:dyDescent="0.25">
      <c r="A29" s="20" t="s">
        <v>81</v>
      </c>
      <c r="B29" s="266" t="s">
        <v>52</v>
      </c>
      <c r="C29" s="266" t="s">
        <v>52</v>
      </c>
      <c r="D29" s="266" t="s">
        <v>52</v>
      </c>
      <c r="E29" s="268" t="s">
        <v>52</v>
      </c>
      <c r="F29" s="266" t="s">
        <v>52</v>
      </c>
      <c r="G29" s="266" t="s">
        <v>52</v>
      </c>
      <c r="H29" s="266" t="s">
        <v>52</v>
      </c>
      <c r="I29" s="266" t="s">
        <v>52</v>
      </c>
    </row>
    <row r="30" spans="1:9" x14ac:dyDescent="0.25">
      <c r="A30" s="20" t="s">
        <v>82</v>
      </c>
      <c r="B30" s="266" t="s">
        <v>52</v>
      </c>
      <c r="C30" s="266" t="s">
        <v>52</v>
      </c>
      <c r="D30" s="266" t="s">
        <v>52</v>
      </c>
      <c r="E30" s="268" t="s">
        <v>52</v>
      </c>
      <c r="F30" s="266" t="s">
        <v>52</v>
      </c>
      <c r="G30" s="266" t="s">
        <v>52</v>
      </c>
      <c r="H30" s="266" t="s">
        <v>52</v>
      </c>
      <c r="I30" s="266" t="s">
        <v>52</v>
      </c>
    </row>
    <row r="31" spans="1:9" x14ac:dyDescent="0.25">
      <c r="A31" s="20" t="s">
        <v>83</v>
      </c>
      <c r="B31" s="266" t="s">
        <v>52</v>
      </c>
      <c r="C31" s="266" t="s">
        <v>52</v>
      </c>
      <c r="D31" s="266" t="s">
        <v>52</v>
      </c>
      <c r="E31" s="268" t="s">
        <v>52</v>
      </c>
      <c r="F31" s="266" t="s">
        <v>52</v>
      </c>
      <c r="G31" s="266" t="s">
        <v>52</v>
      </c>
      <c r="H31" s="266" t="s">
        <v>52</v>
      </c>
      <c r="I31" s="266" t="s">
        <v>52</v>
      </c>
    </row>
    <row r="32" spans="1:9" x14ac:dyDescent="0.25">
      <c r="A32" s="20" t="s">
        <v>84</v>
      </c>
      <c r="B32" s="266" t="s">
        <v>52</v>
      </c>
      <c r="C32" s="266" t="s">
        <v>52</v>
      </c>
      <c r="D32" s="266" t="s">
        <v>52</v>
      </c>
      <c r="E32" s="268" t="s">
        <v>52</v>
      </c>
      <c r="F32" s="266" t="s">
        <v>52</v>
      </c>
      <c r="G32" s="266" t="s">
        <v>52</v>
      </c>
      <c r="H32" s="266" t="s">
        <v>52</v>
      </c>
      <c r="I32" s="266" t="s">
        <v>52</v>
      </c>
    </row>
    <row r="33" spans="1:9" x14ac:dyDescent="0.25">
      <c r="A33" s="23" t="s">
        <v>85</v>
      </c>
      <c r="B33" s="266" t="s">
        <v>68</v>
      </c>
      <c r="C33" s="266" t="s">
        <v>68</v>
      </c>
      <c r="D33" s="266" t="s">
        <v>68</v>
      </c>
      <c r="E33" s="268">
        <v>0.63100000000000001</v>
      </c>
      <c r="F33" s="266" t="s">
        <v>68</v>
      </c>
      <c r="G33" s="266" t="s">
        <v>68</v>
      </c>
      <c r="H33" s="266" t="s">
        <v>68</v>
      </c>
      <c r="I33" s="266">
        <v>5.1120000000000001</v>
      </c>
    </row>
    <row r="34" spans="1:9" x14ac:dyDescent="0.25">
      <c r="A34" s="20" t="s">
        <v>86</v>
      </c>
      <c r="B34" s="262">
        <v>1.5281</v>
      </c>
      <c r="C34" s="262">
        <v>0.9204</v>
      </c>
      <c r="D34" s="262">
        <v>0.88539999999999996</v>
      </c>
      <c r="E34" s="269">
        <v>0.51900000000000002</v>
      </c>
      <c r="F34" s="262">
        <v>6.2240000000000002</v>
      </c>
      <c r="G34" s="274">
        <v>10.169</v>
      </c>
      <c r="H34" s="262">
        <v>7.9390000000000001</v>
      </c>
      <c r="I34" s="262">
        <v>4.202</v>
      </c>
    </row>
    <row r="35" spans="1:9" x14ac:dyDescent="0.25">
      <c r="A35" s="20" t="s">
        <v>87</v>
      </c>
      <c r="B35" s="266" t="s">
        <v>68</v>
      </c>
      <c r="C35" s="266" t="s">
        <v>68</v>
      </c>
      <c r="D35" s="266" t="s">
        <v>68</v>
      </c>
      <c r="E35" s="268" t="s">
        <v>52</v>
      </c>
      <c r="F35" s="266" t="s">
        <v>68</v>
      </c>
      <c r="G35" s="266" t="s">
        <v>68</v>
      </c>
      <c r="H35" s="266" t="s">
        <v>68</v>
      </c>
      <c r="I35" s="266">
        <v>0</v>
      </c>
    </row>
    <row r="36" spans="1:9" x14ac:dyDescent="0.25">
      <c r="A36" s="20" t="s">
        <v>88</v>
      </c>
      <c r="B36" s="262">
        <v>0.58700000000000008</v>
      </c>
      <c r="C36" s="262">
        <v>0.31</v>
      </c>
      <c r="D36" s="262">
        <v>0.26600000000000001</v>
      </c>
      <c r="E36" s="269">
        <v>0.112</v>
      </c>
      <c r="F36" s="264"/>
      <c r="G36" s="264"/>
      <c r="H36" s="264"/>
      <c r="I36" s="264"/>
    </row>
    <row r="37" spans="1:9" x14ac:dyDescent="0.25">
      <c r="A37" s="23" t="s">
        <v>89</v>
      </c>
      <c r="B37" s="262">
        <v>0.377</v>
      </c>
      <c r="C37" s="262">
        <v>0.20080000000000001</v>
      </c>
      <c r="D37" s="262">
        <v>0.21429999999999999</v>
      </c>
      <c r="E37" s="269">
        <v>0.23599999999999999</v>
      </c>
      <c r="F37" s="264"/>
      <c r="G37" s="264"/>
      <c r="H37" s="264"/>
      <c r="I37" s="264"/>
    </row>
    <row r="38" spans="1:9" x14ac:dyDescent="0.25">
      <c r="A38" s="20" t="s">
        <v>90</v>
      </c>
      <c r="B38" s="266" t="s">
        <v>68</v>
      </c>
      <c r="C38" s="266" t="s">
        <v>52</v>
      </c>
      <c r="D38" s="266" t="s">
        <v>52</v>
      </c>
      <c r="E38" s="268" t="s">
        <v>52</v>
      </c>
      <c r="F38" s="266" t="s">
        <v>68</v>
      </c>
      <c r="G38" s="266" t="s">
        <v>52</v>
      </c>
      <c r="H38" s="266" t="s">
        <v>52</v>
      </c>
      <c r="I38" s="266" t="s">
        <v>52</v>
      </c>
    </row>
    <row r="39" spans="1:9" x14ac:dyDescent="0.25">
      <c r="A39" s="24" t="s">
        <v>91</v>
      </c>
      <c r="B39" s="266" t="s">
        <v>52</v>
      </c>
      <c r="C39" s="266" t="s">
        <v>52</v>
      </c>
      <c r="D39" s="266" t="s">
        <v>52</v>
      </c>
      <c r="E39" s="268" t="s">
        <v>52</v>
      </c>
      <c r="F39" s="266" t="s">
        <v>52</v>
      </c>
      <c r="G39" s="266" t="s">
        <v>52</v>
      </c>
      <c r="H39" s="266" t="s">
        <v>52</v>
      </c>
      <c r="I39" s="266" t="s">
        <v>52</v>
      </c>
    </row>
    <row r="40" spans="1:9" x14ac:dyDescent="0.25">
      <c r="A40" s="24" t="s">
        <v>92</v>
      </c>
      <c r="B40" s="266" t="s">
        <v>52</v>
      </c>
      <c r="C40" s="266" t="s">
        <v>52</v>
      </c>
      <c r="D40" s="266" t="s">
        <v>52</v>
      </c>
      <c r="E40" s="268" t="s">
        <v>52</v>
      </c>
      <c r="F40" s="266" t="s">
        <v>52</v>
      </c>
      <c r="G40" s="266" t="s">
        <v>52</v>
      </c>
      <c r="H40" s="266" t="s">
        <v>52</v>
      </c>
      <c r="I40" s="266" t="s">
        <v>52</v>
      </c>
    </row>
    <row r="41" spans="1:9" x14ac:dyDescent="0.25">
      <c r="A41" s="24" t="s">
        <v>93</v>
      </c>
      <c r="B41" s="266" t="s">
        <v>68</v>
      </c>
      <c r="C41" s="266" t="s">
        <v>52</v>
      </c>
      <c r="D41" s="266" t="s">
        <v>52</v>
      </c>
      <c r="E41" s="268" t="s">
        <v>52</v>
      </c>
      <c r="F41" s="266" t="s">
        <v>68</v>
      </c>
      <c r="G41" s="266" t="s">
        <v>52</v>
      </c>
      <c r="H41" s="266" t="s">
        <v>52</v>
      </c>
      <c r="I41" s="266" t="s">
        <v>52</v>
      </c>
    </row>
    <row r="42" spans="1:9" x14ac:dyDescent="0.25">
      <c r="A42" s="20" t="s">
        <v>94</v>
      </c>
      <c r="B42" s="266" t="s">
        <v>68</v>
      </c>
      <c r="C42" s="266" t="s">
        <v>52</v>
      </c>
      <c r="D42" s="266" t="s">
        <v>52</v>
      </c>
      <c r="E42" s="268" t="s">
        <v>68</v>
      </c>
      <c r="F42" s="266" t="s">
        <v>68</v>
      </c>
      <c r="G42" s="266" t="s">
        <v>52</v>
      </c>
      <c r="H42" s="266" t="s">
        <v>52</v>
      </c>
      <c r="I42" s="266" t="s">
        <v>68</v>
      </c>
    </row>
    <row r="43" spans="1:9" x14ac:dyDescent="0.25">
      <c r="A43" s="20" t="s">
        <v>95</v>
      </c>
      <c r="B43" s="266" t="s">
        <v>52</v>
      </c>
      <c r="C43" s="266" t="s">
        <v>52</v>
      </c>
      <c r="D43" s="266" t="s">
        <v>52</v>
      </c>
      <c r="E43" s="268" t="s">
        <v>52</v>
      </c>
      <c r="F43" s="266" t="s">
        <v>52</v>
      </c>
      <c r="G43" s="266" t="s">
        <v>52</v>
      </c>
      <c r="H43" s="266" t="s">
        <v>52</v>
      </c>
      <c r="I43" s="266" t="s">
        <v>52</v>
      </c>
    </row>
    <row r="44" spans="1:9" x14ac:dyDescent="0.25">
      <c r="A44" s="20" t="s">
        <v>96</v>
      </c>
      <c r="B44" s="266" t="s">
        <v>52</v>
      </c>
      <c r="C44" s="266" t="s">
        <v>52</v>
      </c>
      <c r="D44" s="266" t="s">
        <v>52</v>
      </c>
      <c r="E44" s="268" t="s">
        <v>52</v>
      </c>
      <c r="F44" s="266" t="s">
        <v>52</v>
      </c>
      <c r="G44" s="266" t="s">
        <v>52</v>
      </c>
      <c r="H44" s="266" t="s">
        <v>52</v>
      </c>
      <c r="I44" s="266" t="s">
        <v>52</v>
      </c>
    </row>
    <row r="45" spans="1:9" x14ac:dyDescent="0.25">
      <c r="A45" s="20" t="s">
        <v>97</v>
      </c>
      <c r="B45" s="262">
        <v>0.20780000000000001</v>
      </c>
      <c r="C45" s="262">
        <v>0.20080000000000001</v>
      </c>
      <c r="D45" s="262">
        <v>0.21429999999999999</v>
      </c>
      <c r="E45" s="268" t="s">
        <v>68</v>
      </c>
      <c r="F45" s="264"/>
      <c r="G45" s="264"/>
      <c r="H45" s="264"/>
      <c r="I45" s="264"/>
    </row>
    <row r="46" spans="1:9" x14ac:dyDescent="0.25">
      <c r="A46" s="23" t="s">
        <v>98</v>
      </c>
      <c r="B46" s="262">
        <v>5.4092000000000002</v>
      </c>
      <c r="C46" s="262">
        <v>3.8723000000000001</v>
      </c>
      <c r="D46" s="262">
        <v>35.296500000000002</v>
      </c>
      <c r="E46" s="263">
        <v>33.061590000000002</v>
      </c>
      <c r="F46" s="264"/>
      <c r="G46" s="264"/>
      <c r="H46" s="264"/>
      <c r="I46" s="264"/>
    </row>
    <row r="47" spans="1:9" x14ac:dyDescent="0.25">
      <c r="A47" s="20" t="s">
        <v>99</v>
      </c>
      <c r="B47" s="266" t="s">
        <v>52</v>
      </c>
      <c r="C47" s="266" t="s">
        <v>52</v>
      </c>
      <c r="D47" s="266" t="s">
        <v>52</v>
      </c>
      <c r="E47" s="268" t="s">
        <v>52</v>
      </c>
      <c r="F47" s="264"/>
      <c r="G47" s="264"/>
      <c r="H47" s="264"/>
      <c r="I47" s="264"/>
    </row>
    <row r="48" spans="1:9" x14ac:dyDescent="0.25">
      <c r="A48" s="20" t="s">
        <v>100</v>
      </c>
      <c r="B48" s="266" t="s">
        <v>52</v>
      </c>
      <c r="C48" s="266" t="s">
        <v>52</v>
      </c>
      <c r="D48" s="266" t="s">
        <v>52</v>
      </c>
      <c r="E48" s="268" t="s">
        <v>52</v>
      </c>
      <c r="F48" s="266" t="s">
        <v>52</v>
      </c>
      <c r="G48" s="266" t="s">
        <v>52</v>
      </c>
      <c r="H48" s="266" t="s">
        <v>52</v>
      </c>
      <c r="I48" s="266" t="s">
        <v>52</v>
      </c>
    </row>
    <row r="49" spans="1:9" x14ac:dyDescent="0.25">
      <c r="A49" s="20" t="s">
        <v>101</v>
      </c>
      <c r="B49" s="266" t="s">
        <v>52</v>
      </c>
      <c r="C49" s="266" t="s">
        <v>52</v>
      </c>
      <c r="D49" s="266" t="s">
        <v>52</v>
      </c>
      <c r="E49" s="268" t="s">
        <v>52</v>
      </c>
      <c r="F49" s="266" t="s">
        <v>52</v>
      </c>
      <c r="G49" s="266" t="s">
        <v>52</v>
      </c>
      <c r="H49" s="266" t="s">
        <v>52</v>
      </c>
      <c r="I49" s="266" t="s">
        <v>52</v>
      </c>
    </row>
    <row r="50" spans="1:9" x14ac:dyDescent="0.25">
      <c r="A50" s="23" t="s">
        <v>102</v>
      </c>
      <c r="B50" s="266" t="s">
        <v>52</v>
      </c>
      <c r="C50" s="266" t="s">
        <v>52</v>
      </c>
      <c r="D50" s="266" t="s">
        <v>68</v>
      </c>
      <c r="E50" s="270">
        <v>0.03</v>
      </c>
      <c r="F50" s="264"/>
      <c r="G50" s="264"/>
      <c r="H50" s="264"/>
      <c r="I50" s="264"/>
    </row>
    <row r="51" spans="1:9" x14ac:dyDescent="0.25">
      <c r="A51" s="23" t="s">
        <v>103</v>
      </c>
      <c r="B51" s="262">
        <v>4.4909999999999997</v>
      </c>
      <c r="C51" s="262">
        <v>3.9683999999999999</v>
      </c>
      <c r="D51" s="262">
        <v>3.6560000000000001</v>
      </c>
      <c r="E51" s="263">
        <v>5.8898000000000001</v>
      </c>
      <c r="F51" s="262">
        <v>23.664999999999999</v>
      </c>
      <c r="G51" s="274">
        <v>36.737000000000002</v>
      </c>
      <c r="H51" s="262">
        <v>27.225000000000001</v>
      </c>
      <c r="I51" s="262">
        <v>33.540999999999997</v>
      </c>
    </row>
    <row r="52" spans="1:9" x14ac:dyDescent="0.25">
      <c r="A52" s="20" t="s">
        <v>104</v>
      </c>
      <c r="B52" s="262">
        <v>4.1135000000000002</v>
      </c>
      <c r="C52" s="262">
        <v>3.6324000000000001</v>
      </c>
      <c r="D52" s="262">
        <v>3.3245</v>
      </c>
      <c r="E52" s="263">
        <v>4.5989000000000004</v>
      </c>
      <c r="F52" s="262">
        <v>21.91</v>
      </c>
      <c r="G52" s="274">
        <v>34.399000000000001</v>
      </c>
      <c r="H52" s="262">
        <v>25.155000000000001</v>
      </c>
      <c r="I52" s="262">
        <v>30.02</v>
      </c>
    </row>
    <row r="53" spans="1:9" x14ac:dyDescent="0.25">
      <c r="A53" s="24" t="s">
        <v>105</v>
      </c>
      <c r="B53" s="262">
        <v>0.86119999999999997</v>
      </c>
      <c r="C53" s="262">
        <v>0.67010000000000003</v>
      </c>
      <c r="D53" s="262">
        <v>0.68149999999999999</v>
      </c>
      <c r="E53" s="263">
        <v>0.42849999999999999</v>
      </c>
      <c r="F53" s="262">
        <v>4.4809999999999999</v>
      </c>
      <c r="G53" s="274">
        <v>6.2530000000000001</v>
      </c>
      <c r="H53" s="262">
        <v>6.53</v>
      </c>
      <c r="I53" s="262">
        <v>3.7879999999999998</v>
      </c>
    </row>
    <row r="54" spans="1:9" x14ac:dyDescent="0.25">
      <c r="A54" s="24" t="s">
        <v>106</v>
      </c>
      <c r="B54" s="262">
        <v>0.46300000000000002</v>
      </c>
      <c r="C54" s="262">
        <v>0.47260000000000002</v>
      </c>
      <c r="D54" s="262">
        <v>0.74639999999999995</v>
      </c>
      <c r="E54" s="263">
        <v>0.93400000000000005</v>
      </c>
      <c r="F54" s="262">
        <v>1.409</v>
      </c>
      <c r="G54" s="274">
        <v>4.4050000000000002</v>
      </c>
      <c r="H54" s="262">
        <v>5.5010000000000003</v>
      </c>
      <c r="I54" s="262">
        <v>9.76</v>
      </c>
    </row>
    <row r="55" spans="1:9" x14ac:dyDescent="0.25">
      <c r="A55" s="25" t="s">
        <v>107</v>
      </c>
      <c r="B55" s="271" t="s">
        <v>134</v>
      </c>
      <c r="C55" s="271" t="s">
        <v>134</v>
      </c>
      <c r="D55" s="271">
        <v>0.14899999999999999</v>
      </c>
      <c r="E55" s="272">
        <v>0.32579999999999998</v>
      </c>
      <c r="F55" s="271" t="s">
        <v>134</v>
      </c>
      <c r="G55" s="271" t="s">
        <v>134</v>
      </c>
      <c r="H55" s="273">
        <v>2.3199999999999998</v>
      </c>
      <c r="I55" s="273">
        <v>2.9649999999999999</v>
      </c>
    </row>
    <row r="56" spans="1:9" x14ac:dyDescent="0.25">
      <c r="A56" s="24" t="s">
        <v>108</v>
      </c>
      <c r="B56" s="262">
        <v>0.79700000000000004</v>
      </c>
      <c r="C56" s="262">
        <v>0.73609999999999998</v>
      </c>
      <c r="D56" s="262">
        <v>0.89229999999999998</v>
      </c>
      <c r="E56" s="263">
        <v>0.9516</v>
      </c>
      <c r="F56" s="262">
        <v>3.8620000000000001</v>
      </c>
      <c r="G56" s="274">
        <v>5.8419999999999996</v>
      </c>
      <c r="H56" s="262">
        <v>7.4740000000000002</v>
      </c>
      <c r="I56" s="262">
        <v>6.3410000000000002</v>
      </c>
    </row>
    <row r="57" spans="1:9" x14ac:dyDescent="0.25">
      <c r="A57" s="25" t="s">
        <v>109</v>
      </c>
      <c r="B57" s="271" t="s">
        <v>134</v>
      </c>
      <c r="C57" s="271" t="s">
        <v>134</v>
      </c>
      <c r="D57" s="271">
        <v>2.23E-2</v>
      </c>
      <c r="E57" s="272">
        <v>3.1800000000000002E-2</v>
      </c>
      <c r="F57" s="271" t="s">
        <v>134</v>
      </c>
      <c r="G57" s="271" t="s">
        <v>134</v>
      </c>
      <c r="H57" s="273">
        <v>0.36499999999999999</v>
      </c>
      <c r="I57" s="273">
        <v>0.376</v>
      </c>
    </row>
    <row r="58" spans="1:9" x14ac:dyDescent="0.25">
      <c r="A58" s="25" t="s">
        <v>110</v>
      </c>
      <c r="B58" s="271" t="s">
        <v>134</v>
      </c>
      <c r="C58" s="271" t="s">
        <v>134</v>
      </c>
      <c r="D58" s="271">
        <v>0.52259999999999995</v>
      </c>
      <c r="E58" s="272">
        <v>0.6744</v>
      </c>
      <c r="F58" s="271" t="s">
        <v>134</v>
      </c>
      <c r="G58" s="271" t="s">
        <v>134</v>
      </c>
      <c r="H58" s="273">
        <v>2.5779999999999998</v>
      </c>
      <c r="I58" s="273">
        <v>3.7109999999999999</v>
      </c>
    </row>
    <row r="59" spans="1:9" x14ac:dyDescent="0.25">
      <c r="A59" s="24" t="s">
        <v>111</v>
      </c>
      <c r="B59" s="266" t="s">
        <v>68</v>
      </c>
      <c r="C59" s="262">
        <v>0.2974</v>
      </c>
      <c r="D59" s="262">
        <v>1.0043</v>
      </c>
      <c r="E59" s="263">
        <v>1.2174</v>
      </c>
      <c r="F59" s="266" t="s">
        <v>68</v>
      </c>
      <c r="G59" s="274">
        <v>0.32700000000000001</v>
      </c>
      <c r="H59" s="262">
        <v>5.65</v>
      </c>
      <c r="I59" s="262">
        <v>3.4769999999999999</v>
      </c>
    </row>
    <row r="60" spans="1:9" x14ac:dyDescent="0.25">
      <c r="A60" s="20" t="s">
        <v>112</v>
      </c>
      <c r="B60" s="262">
        <v>0.3775</v>
      </c>
      <c r="C60" s="262">
        <v>0.33600000000000002</v>
      </c>
      <c r="D60" s="262">
        <v>0.33150000000000002</v>
      </c>
      <c r="E60" s="263">
        <v>1.2908999999999999</v>
      </c>
      <c r="F60" s="262">
        <v>1.7549999999999999</v>
      </c>
      <c r="G60" s="274">
        <v>2.3380000000000001</v>
      </c>
      <c r="H60" s="262">
        <v>2.0699999999999998</v>
      </c>
      <c r="I60" s="262">
        <v>3.5209999999999999</v>
      </c>
    </row>
    <row r="61" spans="1:9" x14ac:dyDescent="0.25">
      <c r="A61" s="26" t="s">
        <v>66</v>
      </c>
      <c r="B61" s="262">
        <v>20.659099999999999</v>
      </c>
      <c r="C61" s="262">
        <v>23.7883</v>
      </c>
      <c r="D61" s="262">
        <v>23.813700000000001</v>
      </c>
      <c r="E61" s="263">
        <v>22.007100000000001</v>
      </c>
      <c r="F61" s="264"/>
      <c r="G61" s="264"/>
      <c r="H61" s="264"/>
      <c r="I61" s="264"/>
    </row>
    <row r="62" spans="1:9" x14ac:dyDescent="0.25">
      <c r="A62" s="23" t="s">
        <v>113</v>
      </c>
      <c r="B62" s="262">
        <v>20.5291</v>
      </c>
      <c r="C62" s="262">
        <v>23.630099999999999</v>
      </c>
      <c r="D62" s="262">
        <v>23.813700000000001</v>
      </c>
      <c r="E62" s="263">
        <v>22.007100000000001</v>
      </c>
      <c r="F62" s="262">
        <v>17.973800000000001</v>
      </c>
      <c r="G62" s="274">
        <v>36.375300000000003</v>
      </c>
      <c r="H62" s="262">
        <v>35.947000000000003</v>
      </c>
      <c r="I62" s="262">
        <v>28.697900000000001</v>
      </c>
    </row>
    <row r="63" spans="1:9" x14ac:dyDescent="0.25">
      <c r="A63" s="20" t="s">
        <v>114</v>
      </c>
      <c r="B63" s="262">
        <v>0.38840000000000002</v>
      </c>
      <c r="C63" s="262">
        <v>0.3029</v>
      </c>
      <c r="D63" s="262">
        <v>0.2571</v>
      </c>
      <c r="E63" s="263">
        <v>0.29099999999999998</v>
      </c>
      <c r="F63" s="262">
        <v>0.71850000000000003</v>
      </c>
      <c r="G63" s="274">
        <v>0.82399999999999995</v>
      </c>
      <c r="H63" s="262">
        <v>1.24</v>
      </c>
      <c r="I63" s="262">
        <v>0.65890000000000004</v>
      </c>
    </row>
    <row r="64" spans="1:9" x14ac:dyDescent="0.25">
      <c r="A64" s="24" t="s">
        <v>115</v>
      </c>
      <c r="B64" s="262">
        <v>0.2409</v>
      </c>
      <c r="C64" s="266" t="s">
        <v>68</v>
      </c>
      <c r="D64" s="266">
        <v>0.17560000000000001</v>
      </c>
      <c r="E64" s="263">
        <v>0.2225</v>
      </c>
      <c r="F64" s="262">
        <v>0.18099999999999999</v>
      </c>
      <c r="G64" s="266" t="s">
        <v>68</v>
      </c>
      <c r="H64" s="262">
        <v>0.68700000000000006</v>
      </c>
      <c r="I64" s="262">
        <v>0.34589999999999999</v>
      </c>
    </row>
    <row r="65" spans="1:9" x14ac:dyDescent="0.25">
      <c r="A65" s="25" t="s">
        <v>116</v>
      </c>
      <c r="B65" s="262">
        <v>7.3599999999999999E-2</v>
      </c>
      <c r="C65" s="262">
        <v>7.3599999999999999E-2</v>
      </c>
      <c r="D65" s="262">
        <v>9.0499999999999997E-2</v>
      </c>
      <c r="E65" s="263">
        <v>7.6300000000000007E-2</v>
      </c>
      <c r="F65" s="262">
        <v>9.0999999999999998E-2</v>
      </c>
      <c r="G65" s="274">
        <v>6.0499999999999998E-2</v>
      </c>
      <c r="H65" s="262">
        <v>0.20599999999999999</v>
      </c>
      <c r="I65" s="262">
        <v>0.13500000000000001</v>
      </c>
    </row>
    <row r="66" spans="1:9" x14ac:dyDescent="0.25">
      <c r="A66" s="27" t="s">
        <v>117</v>
      </c>
      <c r="B66" s="266" t="s">
        <v>68</v>
      </c>
      <c r="C66" s="266" t="s">
        <v>68</v>
      </c>
      <c r="D66" s="266" t="s">
        <v>68</v>
      </c>
      <c r="E66" s="267">
        <v>1.9E-3</v>
      </c>
      <c r="F66" s="266" t="s">
        <v>68</v>
      </c>
      <c r="G66" s="266" t="s">
        <v>68</v>
      </c>
      <c r="H66" s="266" t="s">
        <v>68</v>
      </c>
      <c r="I66" s="266">
        <v>3.4000000000000002E-2</v>
      </c>
    </row>
    <row r="67" spans="1:9" x14ac:dyDescent="0.25">
      <c r="A67" s="27" t="s">
        <v>118</v>
      </c>
      <c r="B67" s="266" t="s">
        <v>52</v>
      </c>
      <c r="C67" s="266" t="s">
        <v>52</v>
      </c>
      <c r="D67" s="266" t="s">
        <v>68</v>
      </c>
      <c r="E67" s="267" t="s">
        <v>68</v>
      </c>
      <c r="F67" s="266" t="s">
        <v>52</v>
      </c>
      <c r="G67" s="266" t="s">
        <v>52</v>
      </c>
      <c r="H67" s="266" t="s">
        <v>68</v>
      </c>
      <c r="I67" s="266" t="s">
        <v>68</v>
      </c>
    </row>
    <row r="68" spans="1:9" x14ac:dyDescent="0.25">
      <c r="A68" s="25" t="s">
        <v>119</v>
      </c>
      <c r="B68" s="262">
        <v>0.1673</v>
      </c>
      <c r="C68" s="266" t="s">
        <v>68</v>
      </c>
      <c r="D68" s="266">
        <v>8.5099999999999995E-2</v>
      </c>
      <c r="E68" s="263">
        <v>0.1462</v>
      </c>
      <c r="F68" s="262">
        <v>0.09</v>
      </c>
      <c r="G68" s="266" t="s">
        <v>68</v>
      </c>
      <c r="H68" s="262">
        <v>0.48099999999999998</v>
      </c>
      <c r="I68" s="262">
        <v>0.2109</v>
      </c>
    </row>
    <row r="69" spans="1:9" x14ac:dyDescent="0.25">
      <c r="A69" s="27" t="s">
        <v>120</v>
      </c>
      <c r="B69" s="262">
        <v>2.53E-2</v>
      </c>
      <c r="C69" s="266" t="s">
        <v>68</v>
      </c>
      <c r="D69" s="266" t="s">
        <v>68</v>
      </c>
      <c r="E69" s="267">
        <v>2.81E-2</v>
      </c>
      <c r="F69" s="262">
        <v>5.8000000000000003E-2</v>
      </c>
      <c r="G69" s="266" t="s">
        <v>68</v>
      </c>
      <c r="H69" s="266" t="s">
        <v>68</v>
      </c>
      <c r="I69" s="266">
        <v>7.7499999999999999E-2</v>
      </c>
    </row>
    <row r="70" spans="1:9" x14ac:dyDescent="0.25">
      <c r="A70" s="27" t="s">
        <v>121</v>
      </c>
      <c r="B70" s="262">
        <v>3.2399999999999998E-2</v>
      </c>
      <c r="C70" s="262">
        <v>2.41E-2</v>
      </c>
      <c r="D70" s="262" t="s">
        <v>52</v>
      </c>
      <c r="E70" s="267" t="s">
        <v>68</v>
      </c>
      <c r="F70" s="262">
        <v>1.2999999999999999E-2</v>
      </c>
      <c r="G70" s="274">
        <v>6.2E-2</v>
      </c>
      <c r="H70" s="262">
        <v>4.9000000000000002E-2</v>
      </c>
      <c r="I70" s="266" t="s">
        <v>68</v>
      </c>
    </row>
    <row r="71" spans="1:9" x14ac:dyDescent="0.25">
      <c r="A71" s="27" t="s">
        <v>122</v>
      </c>
      <c r="B71" s="271" t="s">
        <v>68</v>
      </c>
      <c r="C71" s="266" t="s">
        <v>68</v>
      </c>
      <c r="D71" s="266" t="s">
        <v>68</v>
      </c>
      <c r="E71" s="270" t="s">
        <v>68</v>
      </c>
      <c r="F71" s="266" t="s">
        <v>68</v>
      </c>
      <c r="G71" s="266" t="s">
        <v>68</v>
      </c>
      <c r="H71" s="271" t="s">
        <v>68</v>
      </c>
      <c r="I71" s="266" t="s">
        <v>68</v>
      </c>
    </row>
    <row r="72" spans="1:9" x14ac:dyDescent="0.25">
      <c r="A72" s="27" t="s">
        <v>123</v>
      </c>
      <c r="B72" s="271" t="s">
        <v>68</v>
      </c>
      <c r="C72" s="266" t="s">
        <v>52</v>
      </c>
      <c r="D72" s="266" t="s">
        <v>52</v>
      </c>
      <c r="E72" s="268" t="s">
        <v>52</v>
      </c>
      <c r="F72" s="266" t="s">
        <v>68</v>
      </c>
      <c r="G72" s="266" t="s">
        <v>52</v>
      </c>
      <c r="H72" s="266" t="s">
        <v>52</v>
      </c>
      <c r="I72" s="266" t="s">
        <v>52</v>
      </c>
    </row>
    <row r="73" spans="1:9" x14ac:dyDescent="0.25">
      <c r="A73" s="27" t="s">
        <v>124</v>
      </c>
      <c r="B73" s="271" t="s">
        <v>68</v>
      </c>
      <c r="C73" s="266" t="s">
        <v>68</v>
      </c>
      <c r="D73" s="266" t="s">
        <v>68</v>
      </c>
      <c r="E73" s="270">
        <v>8.77E-2</v>
      </c>
      <c r="F73" s="266" t="s">
        <v>68</v>
      </c>
      <c r="G73" s="266" t="s">
        <v>68</v>
      </c>
      <c r="H73" s="271" t="s">
        <v>68</v>
      </c>
      <c r="I73" s="271">
        <v>7.8E-2</v>
      </c>
    </row>
    <row r="74" spans="1:9" x14ac:dyDescent="0.25">
      <c r="A74" s="24" t="s">
        <v>125</v>
      </c>
      <c r="B74" s="262">
        <v>0.13489999999999999</v>
      </c>
      <c r="C74" s="262">
        <v>7.1400000000000005E-2</v>
      </c>
      <c r="D74" s="262" t="s">
        <v>68</v>
      </c>
      <c r="E74" s="267">
        <v>6.5000000000000002E-2</v>
      </c>
      <c r="F74" s="262">
        <v>0.52449999999999997</v>
      </c>
      <c r="G74" s="274">
        <v>0.3735</v>
      </c>
      <c r="H74" s="266" t="s">
        <v>68</v>
      </c>
      <c r="I74" s="266">
        <v>0.28999999999999998</v>
      </c>
    </row>
    <row r="75" spans="1:9" x14ac:dyDescent="0.25">
      <c r="A75" s="24" t="s">
        <v>126</v>
      </c>
      <c r="B75" s="266" t="s">
        <v>68</v>
      </c>
      <c r="C75" s="262">
        <v>1.3100000000000001E-2</v>
      </c>
      <c r="D75" s="262">
        <v>1.3599999999999999E-2</v>
      </c>
      <c r="E75" s="267" t="s">
        <v>68</v>
      </c>
      <c r="F75" s="266" t="s">
        <v>68</v>
      </c>
      <c r="G75" s="274">
        <v>3.4000000000000002E-2</v>
      </c>
      <c r="H75" s="262">
        <v>6.4000000000000001E-2</v>
      </c>
      <c r="I75" s="266" t="s">
        <v>68</v>
      </c>
    </row>
    <row r="76" spans="1:9" x14ac:dyDescent="0.25">
      <c r="A76" s="24" t="s">
        <v>127</v>
      </c>
      <c r="B76" s="266" t="s">
        <v>68</v>
      </c>
      <c r="C76" s="266" t="s">
        <v>68</v>
      </c>
      <c r="D76" s="266" t="s">
        <v>68</v>
      </c>
      <c r="E76" s="267">
        <v>3.0000000000000001E-3</v>
      </c>
      <c r="F76" s="266" t="s">
        <v>68</v>
      </c>
      <c r="G76" s="266" t="s">
        <v>68</v>
      </c>
      <c r="H76" s="266" t="s">
        <v>68</v>
      </c>
      <c r="I76" s="266">
        <v>0.02</v>
      </c>
    </row>
    <row r="77" spans="1:9" x14ac:dyDescent="0.25">
      <c r="A77" s="20" t="s">
        <v>128</v>
      </c>
      <c r="B77" s="262">
        <v>0.1434</v>
      </c>
      <c r="C77" s="262">
        <v>0.24979999999999999</v>
      </c>
      <c r="D77" s="262">
        <v>0.5827</v>
      </c>
      <c r="E77" s="263">
        <v>0.26769999999999999</v>
      </c>
      <c r="F77" s="262">
        <v>1.5603</v>
      </c>
      <c r="G77" s="274">
        <v>0.93374999999999997</v>
      </c>
      <c r="H77" s="262">
        <v>1.5529999999999999</v>
      </c>
      <c r="I77" s="262">
        <v>1.6872499999999999</v>
      </c>
    </row>
    <row r="78" spans="1:9" x14ac:dyDescent="0.25">
      <c r="A78" s="24" t="s">
        <v>129</v>
      </c>
      <c r="B78" s="271" t="s">
        <v>134</v>
      </c>
      <c r="C78" s="271" t="s">
        <v>134</v>
      </c>
      <c r="D78" s="271">
        <v>0.05</v>
      </c>
      <c r="E78" s="272">
        <v>9.8699999999999996E-2</v>
      </c>
      <c r="F78" s="271" t="s">
        <v>134</v>
      </c>
      <c r="G78" s="271" t="s">
        <v>134</v>
      </c>
      <c r="H78" s="273">
        <v>0.36899999999999999</v>
      </c>
      <c r="I78" s="273">
        <v>0.56299999999999994</v>
      </c>
    </row>
    <row r="79" spans="1:9" x14ac:dyDescent="0.25">
      <c r="A79" s="20" t="s">
        <v>130</v>
      </c>
      <c r="B79" s="262">
        <v>7.3703000000000003</v>
      </c>
      <c r="C79" s="262">
        <v>9.4113000000000007</v>
      </c>
      <c r="D79" s="262">
        <v>9.0298999999999996</v>
      </c>
      <c r="E79" s="263">
        <v>8.5882000000000005</v>
      </c>
      <c r="F79" s="262">
        <v>8.4550000000000001</v>
      </c>
      <c r="G79" s="274">
        <v>26.826000000000001</v>
      </c>
      <c r="H79" s="262">
        <v>26.08</v>
      </c>
      <c r="I79" s="262">
        <v>22.092749999999999</v>
      </c>
    </row>
    <row r="80" spans="1:9" x14ac:dyDescent="0.25">
      <c r="A80" s="24" t="s">
        <v>131</v>
      </c>
      <c r="B80" s="273">
        <v>7.3703000000000003</v>
      </c>
      <c r="C80" s="273">
        <v>9.4113000000000007</v>
      </c>
      <c r="D80" s="273">
        <v>8.4082000000000008</v>
      </c>
      <c r="E80" s="272">
        <v>8.3560999999999996</v>
      </c>
      <c r="F80" s="273">
        <v>8.4550000000000001</v>
      </c>
      <c r="G80" s="274">
        <v>26.826000000000001</v>
      </c>
      <c r="H80" s="273">
        <v>25.222000000000001</v>
      </c>
      <c r="I80" s="273">
        <v>21.696750000000002</v>
      </c>
    </row>
    <row r="81" spans="1:9" x14ac:dyDescent="0.25">
      <c r="A81" s="20" t="s">
        <v>132</v>
      </c>
      <c r="B81" s="262">
        <v>12.622</v>
      </c>
      <c r="C81" s="262">
        <v>13.6561</v>
      </c>
      <c r="D81" s="262">
        <v>13.944000000000001</v>
      </c>
      <c r="E81" s="263">
        <v>12.860200000000001</v>
      </c>
      <c r="F81" s="262">
        <v>7.2249999999999996</v>
      </c>
      <c r="G81" s="274">
        <v>7.2915000000000001</v>
      </c>
      <c r="H81" s="262">
        <v>7.0739999999999998</v>
      </c>
      <c r="I81" s="262">
        <v>4.2590000000000003</v>
      </c>
    </row>
    <row r="82" spans="1:9" x14ac:dyDescent="0.25">
      <c r="A82" s="21" t="s">
        <v>133</v>
      </c>
      <c r="B82" s="17"/>
      <c r="C82" s="17"/>
      <c r="D82" s="17"/>
      <c r="E82" s="238"/>
      <c r="F82" s="239" t="s">
        <v>52</v>
      </c>
      <c r="G82" s="239" t="s">
        <v>52</v>
      </c>
      <c r="H82" s="239" t="s">
        <v>52</v>
      </c>
      <c r="I82" s="239" t="s">
        <v>52</v>
      </c>
    </row>
    <row r="83" spans="1:9" ht="5.0999999999999996" customHeight="1" x14ac:dyDescent="0.25">
      <c r="A83" s="21"/>
      <c r="B83" s="18"/>
      <c r="C83" s="18"/>
      <c r="D83" s="18"/>
      <c r="E83" s="18"/>
      <c r="F83" s="19"/>
      <c r="G83" s="19"/>
      <c r="H83" s="19"/>
    </row>
    <row r="84" spans="1:9" x14ac:dyDescent="0.25">
      <c r="A84" s="3" t="s">
        <v>380</v>
      </c>
    </row>
    <row r="85" spans="1:9" x14ac:dyDescent="0.25">
      <c r="A85" s="3"/>
    </row>
    <row r="86" spans="1:9" x14ac:dyDescent="0.25">
      <c r="A86" s="201" t="s">
        <v>47</v>
      </c>
    </row>
    <row r="87" spans="1:9" x14ac:dyDescent="0.25">
      <c r="A87" s="202" t="s">
        <v>381</v>
      </c>
    </row>
    <row r="88" spans="1:9" x14ac:dyDescent="0.25">
      <c r="A88" s="203" t="s">
        <v>378</v>
      </c>
    </row>
    <row r="89" spans="1:9" x14ac:dyDescent="0.25">
      <c r="A89" s="203" t="s">
        <v>379</v>
      </c>
    </row>
    <row r="91" spans="1:9" x14ac:dyDescent="0.25">
      <c r="A91" s="77" t="s">
        <v>55</v>
      </c>
    </row>
  </sheetData>
  <mergeCells count="2">
    <mergeCell ref="B3:E3"/>
    <mergeCell ref="F3:I3"/>
  </mergeCells>
  <hyperlinks>
    <hyperlink ref="A91" location="'List of tables'!A1" display="Go to list of tables." xr:uid="{BF5E7189-E8B7-44F0-8740-EE9E90DA5CE6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61867-CF21-4CAE-B0DC-E15F49409DDF}">
  <dimension ref="A1:D113"/>
  <sheetViews>
    <sheetView workbookViewId="0">
      <selection activeCell="K109" sqref="K109"/>
    </sheetView>
  </sheetViews>
  <sheetFormatPr defaultColWidth="8.88671875" defaultRowHeight="13.2" x14ac:dyDescent="0.25"/>
  <cols>
    <col min="1" max="1" width="40.6640625" style="13" customWidth="1"/>
    <col min="2" max="4" width="15.6640625" style="13" customWidth="1"/>
    <col min="5" max="16384" width="8.88671875" style="13"/>
  </cols>
  <sheetData>
    <row r="1" spans="1:4" x14ac:dyDescent="0.25">
      <c r="A1" s="286" t="s">
        <v>349</v>
      </c>
      <c r="B1" s="286"/>
      <c r="C1" s="286"/>
      <c r="D1" s="286"/>
    </row>
    <row r="3" spans="1:4" x14ac:dyDescent="0.25">
      <c r="A3" s="241" t="s">
        <v>139</v>
      </c>
      <c r="B3" s="242" t="s">
        <v>0</v>
      </c>
      <c r="C3" s="243"/>
      <c r="D3" s="243"/>
    </row>
    <row r="4" spans="1:4" ht="26.4" x14ac:dyDescent="0.25">
      <c r="A4" s="241" t="s">
        <v>140</v>
      </c>
      <c r="B4" s="243"/>
      <c r="C4" s="242" t="s">
        <v>3</v>
      </c>
      <c r="D4" s="242" t="s">
        <v>141</v>
      </c>
    </row>
    <row r="5" spans="1:4" ht="6.75" customHeight="1" x14ac:dyDescent="0.25">
      <c r="A5" s="95"/>
      <c r="B5" s="95"/>
      <c r="C5" s="96"/>
      <c r="D5" s="96"/>
    </row>
    <row r="6" spans="1:4" x14ac:dyDescent="0.25">
      <c r="A6" s="197" t="s">
        <v>142</v>
      </c>
      <c r="B6" s="119">
        <f>SUM(B8:B10)</f>
        <v>7975.0000004980047</v>
      </c>
      <c r="C6" s="119">
        <f t="shared" ref="C6:D6" si="0">SUM(C8:C10)</f>
        <v>6157.0000003530058</v>
      </c>
      <c r="D6" s="119">
        <f t="shared" si="0"/>
        <v>1818.0000001449989</v>
      </c>
    </row>
    <row r="7" spans="1:4" x14ac:dyDescent="0.25">
      <c r="A7" s="109" t="s">
        <v>143</v>
      </c>
      <c r="B7" s="104"/>
      <c r="C7" s="104"/>
      <c r="D7" s="180"/>
    </row>
    <row r="8" spans="1:4" x14ac:dyDescent="0.25">
      <c r="A8" s="11" t="s">
        <v>144</v>
      </c>
      <c r="B8" s="138">
        <f>SUM(C8:D8)</f>
        <v>7903.5057276390044</v>
      </c>
      <c r="C8" s="138">
        <v>6102.0299911310058</v>
      </c>
      <c r="D8" s="138">
        <v>1801.4757365079988</v>
      </c>
    </row>
    <row r="9" spans="1:4" x14ac:dyDescent="0.25">
      <c r="A9" s="181" t="s">
        <v>145</v>
      </c>
      <c r="B9" s="138">
        <f t="shared" ref="B9:B10" si="1">SUM(C9:D9)</f>
        <v>42.527751126000005</v>
      </c>
      <c r="C9" s="138">
        <v>28.201106536000001</v>
      </c>
      <c r="D9" s="138">
        <v>14.326644590000003</v>
      </c>
    </row>
    <row r="10" spans="1:4" x14ac:dyDescent="0.25">
      <c r="A10" s="181" t="s">
        <v>146</v>
      </c>
      <c r="B10" s="138">
        <f t="shared" si="1"/>
        <v>28.966521733</v>
      </c>
      <c r="C10" s="138">
        <v>26.768902686000001</v>
      </c>
      <c r="D10" s="138">
        <v>2.1976190469999999</v>
      </c>
    </row>
    <row r="11" spans="1:4" ht="6.75" customHeight="1" thickBot="1" x14ac:dyDescent="0.3">
      <c r="A11" s="94"/>
      <c r="B11" s="94"/>
      <c r="C11" s="94"/>
      <c r="D11" s="94"/>
    </row>
    <row r="13" spans="1:4" x14ac:dyDescent="0.25">
      <c r="A13" s="284" t="s">
        <v>361</v>
      </c>
      <c r="B13" s="284"/>
      <c r="C13" s="284"/>
      <c r="D13" s="284"/>
    </row>
    <row r="15" spans="1:4" x14ac:dyDescent="0.25">
      <c r="A15" s="241" t="s">
        <v>139</v>
      </c>
      <c r="B15" s="242" t="s">
        <v>0</v>
      </c>
      <c r="C15" s="243"/>
      <c r="D15" s="243"/>
    </row>
    <row r="16" spans="1:4" ht="26.4" x14ac:dyDescent="0.25">
      <c r="A16" s="241" t="s">
        <v>140</v>
      </c>
      <c r="B16" s="243"/>
      <c r="C16" s="242" t="s">
        <v>3</v>
      </c>
      <c r="D16" s="242" t="s">
        <v>141</v>
      </c>
    </row>
    <row r="17" spans="1:4" ht="6.75" customHeight="1" x14ac:dyDescent="0.25">
      <c r="A17" s="95"/>
      <c r="B17" s="95"/>
      <c r="C17" s="95"/>
      <c r="D17" s="112"/>
    </row>
    <row r="18" spans="1:4" x14ac:dyDescent="0.25">
      <c r="A18" s="197" t="s">
        <v>147</v>
      </c>
      <c r="B18" s="119">
        <f t="shared" ref="B18:D18" si="2">SUM(B20:B22)</f>
        <v>7903.5057276390016</v>
      </c>
      <c r="C18" s="119">
        <f t="shared" si="2"/>
        <v>6102.0299911309985</v>
      </c>
      <c r="D18" s="119">
        <f t="shared" si="2"/>
        <v>1801.4757365080027</v>
      </c>
    </row>
    <row r="19" spans="1:4" x14ac:dyDescent="0.25">
      <c r="A19" s="109" t="s">
        <v>143</v>
      </c>
      <c r="B19" s="104"/>
      <c r="C19" s="104"/>
      <c r="D19" s="180"/>
    </row>
    <row r="20" spans="1:4" x14ac:dyDescent="0.25">
      <c r="A20" s="11" t="s">
        <v>148</v>
      </c>
      <c r="B20" s="138">
        <f>SUM(C20:D20)</f>
        <v>7601.6654393200015</v>
      </c>
      <c r="C20" s="138">
        <v>5872.1228297819989</v>
      </c>
      <c r="D20" s="138">
        <v>1729.5426095380026</v>
      </c>
    </row>
    <row r="21" spans="1:4" x14ac:dyDescent="0.25">
      <c r="A21" s="181" t="s">
        <v>149</v>
      </c>
      <c r="B21" s="138">
        <f t="shared" ref="B21:B22" si="3">SUM(C21:D21)</f>
        <v>249.41634703900002</v>
      </c>
      <c r="C21" s="138">
        <v>177.48322006900003</v>
      </c>
      <c r="D21" s="138">
        <v>71.933126969999989</v>
      </c>
    </row>
    <row r="22" spans="1:4" x14ac:dyDescent="0.25">
      <c r="A22" s="181" t="s">
        <v>150</v>
      </c>
      <c r="B22" s="138">
        <f t="shared" si="3"/>
        <v>52.423941280000001</v>
      </c>
      <c r="C22" s="138">
        <v>52.423941280000001</v>
      </c>
      <c r="D22" s="138">
        <v>0</v>
      </c>
    </row>
    <row r="23" spans="1:4" ht="6.75" customHeight="1" thickBot="1" x14ac:dyDescent="0.3">
      <c r="A23" s="94"/>
      <c r="B23" s="94"/>
      <c r="C23" s="94"/>
      <c r="D23" s="94"/>
    </row>
    <row r="25" spans="1:4" x14ac:dyDescent="0.25">
      <c r="A25" s="284" t="s">
        <v>362</v>
      </c>
      <c r="B25" s="284"/>
      <c r="C25" s="284"/>
      <c r="D25" s="284"/>
    </row>
    <row r="27" spans="1:4" x14ac:dyDescent="0.25">
      <c r="A27" s="241" t="s">
        <v>139</v>
      </c>
      <c r="B27" s="242" t="s">
        <v>0</v>
      </c>
      <c r="C27" s="243"/>
      <c r="D27" s="243"/>
    </row>
    <row r="28" spans="1:4" ht="26.4" x14ac:dyDescent="0.25">
      <c r="A28" s="241" t="s">
        <v>140</v>
      </c>
      <c r="B28" s="243"/>
      <c r="C28" s="242" t="s">
        <v>3</v>
      </c>
      <c r="D28" s="242" t="s">
        <v>141</v>
      </c>
    </row>
    <row r="29" spans="1:4" ht="6.75" customHeight="1" x14ac:dyDescent="0.25">
      <c r="A29" s="95"/>
      <c r="B29" s="95"/>
      <c r="C29" s="95"/>
      <c r="D29" s="112"/>
    </row>
    <row r="30" spans="1:4" x14ac:dyDescent="0.25">
      <c r="A30" s="197" t="s">
        <v>151</v>
      </c>
      <c r="B30" s="119">
        <f t="shared" ref="B30:B36" si="4">SUM(C30,D30)</f>
        <v>7975.0000004980029</v>
      </c>
      <c r="C30" s="119">
        <f>SUM(C39:C44,C47:C52)</f>
        <v>6157.0000003530022</v>
      </c>
      <c r="D30" s="119">
        <f t="shared" ref="D30" si="5">SUM(D39:D44, D47:D52)</f>
        <v>1818.0000001450005</v>
      </c>
    </row>
    <row r="31" spans="1:4" x14ac:dyDescent="0.25">
      <c r="A31" s="209" t="s">
        <v>152</v>
      </c>
      <c r="B31" s="119">
        <f t="shared" si="4"/>
        <v>12.536610049</v>
      </c>
      <c r="C31" s="119">
        <f>SUM(C39,C47)</f>
        <v>4.3092783509999997</v>
      </c>
      <c r="D31" s="119">
        <f>SUM(D39,D47)</f>
        <v>8.2273316980000004</v>
      </c>
    </row>
    <row r="32" spans="1:4" x14ac:dyDescent="0.25">
      <c r="A32" s="210" t="s">
        <v>153</v>
      </c>
      <c r="B32" s="119">
        <f t="shared" si="4"/>
        <v>341.95863082900001</v>
      </c>
      <c r="C32" s="119">
        <f t="shared" ref="C32:D36" si="6">SUM(C40,C48)</f>
        <v>259.37662501200003</v>
      </c>
      <c r="D32" s="119">
        <f t="shared" si="6"/>
        <v>82.582005816999995</v>
      </c>
    </row>
    <row r="33" spans="1:4" x14ac:dyDescent="0.25">
      <c r="A33" s="210" t="s">
        <v>154</v>
      </c>
      <c r="B33" s="119">
        <f t="shared" si="4"/>
        <v>880.48790939499997</v>
      </c>
      <c r="C33" s="119">
        <f t="shared" si="6"/>
        <v>675.08075577499983</v>
      </c>
      <c r="D33" s="119">
        <f t="shared" si="6"/>
        <v>205.40715362000012</v>
      </c>
    </row>
    <row r="34" spans="1:4" x14ac:dyDescent="0.25">
      <c r="A34" s="210" t="s">
        <v>155</v>
      </c>
      <c r="B34" s="119">
        <f t="shared" si="4"/>
        <v>1346.7721857680003</v>
      </c>
      <c r="C34" s="119">
        <f t="shared" si="6"/>
        <v>1091.3019180720003</v>
      </c>
      <c r="D34" s="119">
        <f t="shared" si="6"/>
        <v>255.47026769600012</v>
      </c>
    </row>
    <row r="35" spans="1:4" x14ac:dyDescent="0.25">
      <c r="A35" s="210" t="s">
        <v>156</v>
      </c>
      <c r="B35" s="119">
        <f t="shared" si="4"/>
        <v>1936.2239528100008</v>
      </c>
      <c r="C35" s="119">
        <f t="shared" si="6"/>
        <v>1378.2417074550008</v>
      </c>
      <c r="D35" s="119">
        <f t="shared" si="6"/>
        <v>557.98224535500015</v>
      </c>
    </row>
    <row r="36" spans="1:4" x14ac:dyDescent="0.25">
      <c r="A36" s="210" t="s">
        <v>157</v>
      </c>
      <c r="B36" s="119">
        <f t="shared" si="4"/>
        <v>3457.0207116470015</v>
      </c>
      <c r="C36" s="119">
        <f t="shared" si="6"/>
        <v>2748.6897156880013</v>
      </c>
      <c r="D36" s="119">
        <f t="shared" si="6"/>
        <v>708.33099595900012</v>
      </c>
    </row>
    <row r="37" spans="1:4" x14ac:dyDescent="0.25">
      <c r="A37" s="109"/>
      <c r="B37" s="182"/>
      <c r="C37" s="182"/>
      <c r="D37" s="182"/>
    </row>
    <row r="38" spans="1:4" x14ac:dyDescent="0.25">
      <c r="A38" s="206" t="s">
        <v>158</v>
      </c>
      <c r="B38" s="183">
        <f>SUM(B39:B44)</f>
        <v>6884.7537973260023</v>
      </c>
      <c r="C38" s="183">
        <f t="shared" ref="C38:D38" si="7">SUM(C39:C44)</f>
        <v>5268.9539703160026</v>
      </c>
      <c r="D38" s="183">
        <f t="shared" si="7"/>
        <v>1615.7998270100006</v>
      </c>
    </row>
    <row r="39" spans="1:4" x14ac:dyDescent="0.25">
      <c r="A39" s="98" t="s">
        <v>152</v>
      </c>
      <c r="B39" s="138">
        <f t="shared" ref="B39:B44" si="8">SUM(C39,D39)</f>
        <v>10.87751914</v>
      </c>
      <c r="C39" s="138">
        <v>4.3092783509999997</v>
      </c>
      <c r="D39" s="138">
        <v>6.5682407890000007</v>
      </c>
    </row>
    <row r="40" spans="1:4" x14ac:dyDescent="0.25">
      <c r="A40" s="100" t="s">
        <v>153</v>
      </c>
      <c r="B40" s="138">
        <f t="shared" si="8"/>
        <v>297.62390654800004</v>
      </c>
      <c r="C40" s="138">
        <v>232.94959304100001</v>
      </c>
      <c r="D40" s="138">
        <v>64.674313506999994</v>
      </c>
    </row>
    <row r="41" spans="1:4" x14ac:dyDescent="0.25">
      <c r="A41" s="100" t="s">
        <v>154</v>
      </c>
      <c r="B41" s="138">
        <f t="shared" si="8"/>
        <v>809.94006683499993</v>
      </c>
      <c r="C41" s="138">
        <v>610.01776169999982</v>
      </c>
      <c r="D41" s="138">
        <v>199.92230513500013</v>
      </c>
    </row>
    <row r="42" spans="1:4" x14ac:dyDescent="0.25">
      <c r="A42" s="100" t="s">
        <v>155</v>
      </c>
      <c r="B42" s="138">
        <f t="shared" si="8"/>
        <v>1204.2481034250004</v>
      </c>
      <c r="C42" s="138">
        <v>973.14099203300032</v>
      </c>
      <c r="D42" s="138">
        <v>231.10711139200012</v>
      </c>
    </row>
    <row r="43" spans="1:4" x14ac:dyDescent="0.25">
      <c r="A43" s="100" t="s">
        <v>156</v>
      </c>
      <c r="B43" s="138">
        <f t="shared" si="8"/>
        <v>1622.892738935001</v>
      </c>
      <c r="C43" s="138">
        <v>1104.907866943001</v>
      </c>
      <c r="D43" s="138">
        <v>517.98487199200019</v>
      </c>
    </row>
    <row r="44" spans="1:4" x14ac:dyDescent="0.25">
      <c r="A44" s="100" t="s">
        <v>157</v>
      </c>
      <c r="B44" s="138">
        <f t="shared" si="8"/>
        <v>2939.1714624430015</v>
      </c>
      <c r="C44" s="138">
        <v>2343.6284782480016</v>
      </c>
      <c r="D44" s="138">
        <v>595.54298419500014</v>
      </c>
    </row>
    <row r="45" spans="1:4" x14ac:dyDescent="0.25">
      <c r="A45" s="184"/>
      <c r="B45" s="119"/>
      <c r="C45" s="121"/>
      <c r="D45" s="121"/>
    </row>
    <row r="46" spans="1:4" x14ac:dyDescent="0.25">
      <c r="A46" s="206" t="s">
        <v>159</v>
      </c>
      <c r="B46" s="183">
        <f>SUM(B47:B52)</f>
        <v>1090.2462031719999</v>
      </c>
      <c r="C46" s="183">
        <f t="shared" ref="C46:D46" si="9">SUM(C47:C52)</f>
        <v>888.04603003699992</v>
      </c>
      <c r="D46" s="183">
        <f t="shared" si="9"/>
        <v>202.200173135</v>
      </c>
    </row>
    <row r="47" spans="1:4" x14ac:dyDescent="0.25">
      <c r="A47" s="98" t="s">
        <v>152</v>
      </c>
      <c r="B47" s="138">
        <f t="shared" ref="B47:B52" si="10">SUM(C47,D47)</f>
        <v>1.6590909089999999</v>
      </c>
      <c r="C47" s="138">
        <v>0</v>
      </c>
      <c r="D47" s="138">
        <v>1.6590909089999999</v>
      </c>
    </row>
    <row r="48" spans="1:4" x14ac:dyDescent="0.25">
      <c r="A48" s="100" t="s">
        <v>153</v>
      </c>
      <c r="B48" s="138">
        <f t="shared" si="10"/>
        <v>44.334724281000007</v>
      </c>
      <c r="C48" s="138">
        <v>26.427031971000002</v>
      </c>
      <c r="D48" s="138">
        <v>17.907692310000002</v>
      </c>
    </row>
    <row r="49" spans="1:4" x14ac:dyDescent="0.25">
      <c r="A49" s="100" t="s">
        <v>154</v>
      </c>
      <c r="B49" s="138">
        <f t="shared" si="10"/>
        <v>70.547842560000007</v>
      </c>
      <c r="C49" s="138">
        <v>65.062994075000006</v>
      </c>
      <c r="D49" s="138">
        <v>5.4848484849999997</v>
      </c>
    </row>
    <row r="50" spans="1:4" x14ac:dyDescent="0.25">
      <c r="A50" s="100" t="s">
        <v>155</v>
      </c>
      <c r="B50" s="138">
        <f t="shared" si="10"/>
        <v>142.52408234299998</v>
      </c>
      <c r="C50" s="138">
        <v>118.16092603899999</v>
      </c>
      <c r="D50" s="138">
        <v>24.363156304</v>
      </c>
    </row>
    <row r="51" spans="1:4" x14ac:dyDescent="0.25">
      <c r="A51" s="100" t="s">
        <v>156</v>
      </c>
      <c r="B51" s="138">
        <f t="shared" si="10"/>
        <v>313.33121387499995</v>
      </c>
      <c r="C51" s="138">
        <v>273.33384051199994</v>
      </c>
      <c r="D51" s="138">
        <v>39.997373363000001</v>
      </c>
    </row>
    <row r="52" spans="1:4" x14ac:dyDescent="0.25">
      <c r="A52" s="100" t="s">
        <v>157</v>
      </c>
      <c r="B52" s="138">
        <f t="shared" si="10"/>
        <v>517.84924920399999</v>
      </c>
      <c r="C52" s="138">
        <v>405.06123744000001</v>
      </c>
      <c r="D52" s="138">
        <v>112.788011764</v>
      </c>
    </row>
    <row r="53" spans="1:4" ht="6.75" customHeight="1" thickBot="1" x14ac:dyDescent="0.3">
      <c r="A53" s="94"/>
      <c r="B53" s="94"/>
      <c r="C53" s="94"/>
      <c r="D53" s="94"/>
    </row>
    <row r="55" spans="1:4" x14ac:dyDescent="0.25">
      <c r="A55" s="284" t="s">
        <v>363</v>
      </c>
      <c r="B55" s="284"/>
      <c r="C55" s="284"/>
      <c r="D55" s="284"/>
    </row>
    <row r="57" spans="1:4" x14ac:dyDescent="0.25">
      <c r="A57" s="241" t="s">
        <v>139</v>
      </c>
      <c r="B57" s="242" t="s">
        <v>0</v>
      </c>
      <c r="C57" s="243"/>
      <c r="D57" s="243"/>
    </row>
    <row r="58" spans="1:4" ht="26.4" x14ac:dyDescent="0.25">
      <c r="A58" s="241" t="s">
        <v>140</v>
      </c>
      <c r="B58" s="243"/>
      <c r="C58" s="242" t="s">
        <v>3</v>
      </c>
      <c r="D58" s="242" t="s">
        <v>141</v>
      </c>
    </row>
    <row r="59" spans="1:4" ht="6.75" customHeight="1" x14ac:dyDescent="0.25">
      <c r="A59" s="95"/>
      <c r="B59" s="95"/>
      <c r="C59" s="95"/>
      <c r="D59" s="112"/>
    </row>
    <row r="60" spans="1:4" x14ac:dyDescent="0.25">
      <c r="A60" s="197" t="s">
        <v>160</v>
      </c>
      <c r="B60" s="119">
        <f>SUM(B62,B70,B78)</f>
        <v>7975.000000498002</v>
      </c>
      <c r="C60" s="119">
        <f t="shared" ref="C60:D60" si="11">SUM(C62,C70,C78)</f>
        <v>6157.0000003530022</v>
      </c>
      <c r="D60" s="119">
        <f t="shared" si="11"/>
        <v>1818.0000001450005</v>
      </c>
    </row>
    <row r="61" spans="1:4" x14ac:dyDescent="0.25">
      <c r="A61" s="185" t="s">
        <v>143</v>
      </c>
      <c r="B61" s="182"/>
      <c r="C61" s="182"/>
      <c r="D61" s="182"/>
    </row>
    <row r="62" spans="1:4" x14ac:dyDescent="0.25">
      <c r="A62" s="208" t="s">
        <v>161</v>
      </c>
      <c r="B62" s="183">
        <f>SUM(C62:D62)</f>
        <v>6100.7987773760015</v>
      </c>
      <c r="C62" s="183">
        <f>SUM(C63:C68)</f>
        <v>4701.3032154540015</v>
      </c>
      <c r="D62" s="183">
        <f>SUM(D63:D68)</f>
        <v>1399.4955619220004</v>
      </c>
    </row>
    <row r="63" spans="1:4" x14ac:dyDescent="0.25">
      <c r="A63" s="110" t="s">
        <v>152</v>
      </c>
      <c r="B63" s="138">
        <f>SUM(C63:D63)</f>
        <v>6.2273316980000004</v>
      </c>
      <c r="C63" s="138">
        <v>0</v>
      </c>
      <c r="D63" s="138">
        <v>6.2273316980000004</v>
      </c>
    </row>
    <row r="64" spans="1:4" x14ac:dyDescent="0.25">
      <c r="A64" s="110" t="s">
        <v>153</v>
      </c>
      <c r="B64" s="138">
        <f t="shared" ref="B64:B68" si="12">SUM(C64:D64)</f>
        <v>255.44098419099996</v>
      </c>
      <c r="C64" s="138">
        <v>233.73727533799996</v>
      </c>
      <c r="D64" s="138">
        <v>21.703708852999998</v>
      </c>
    </row>
    <row r="65" spans="1:4" x14ac:dyDescent="0.25">
      <c r="A65" s="110" t="s">
        <v>154</v>
      </c>
      <c r="B65" s="138">
        <f t="shared" si="12"/>
        <v>702.51083186899973</v>
      </c>
      <c r="C65" s="138">
        <v>530.90064803899975</v>
      </c>
      <c r="D65" s="138">
        <v>171.61018383000004</v>
      </c>
    </row>
    <row r="66" spans="1:4" x14ac:dyDescent="0.25">
      <c r="A66" s="110" t="s">
        <v>155</v>
      </c>
      <c r="B66" s="138">
        <f t="shared" si="12"/>
        <v>1136.1397335510003</v>
      </c>
      <c r="C66" s="138">
        <v>977.40368312600037</v>
      </c>
      <c r="D66" s="138">
        <v>158.73605042499997</v>
      </c>
    </row>
    <row r="67" spans="1:4" x14ac:dyDescent="0.25">
      <c r="A67" s="110" t="s">
        <v>156</v>
      </c>
      <c r="B67" s="138">
        <f t="shared" si="12"/>
        <v>1443.980262209001</v>
      </c>
      <c r="C67" s="138">
        <v>990.87486259200091</v>
      </c>
      <c r="D67" s="138">
        <v>453.10539961700022</v>
      </c>
    </row>
    <row r="68" spans="1:4" x14ac:dyDescent="0.25">
      <c r="A68" s="110" t="s">
        <v>157</v>
      </c>
      <c r="B68" s="138">
        <f t="shared" si="12"/>
        <v>2556.4996338580004</v>
      </c>
      <c r="C68" s="138">
        <v>1968.3867463590004</v>
      </c>
      <c r="D68" s="138">
        <v>588.11288749900018</v>
      </c>
    </row>
    <row r="69" spans="1:4" x14ac:dyDescent="0.25">
      <c r="A69" s="186"/>
      <c r="B69" s="183"/>
      <c r="C69" s="138"/>
      <c r="D69" s="138"/>
    </row>
    <row r="70" spans="1:4" x14ac:dyDescent="0.25">
      <c r="A70" s="208" t="s">
        <v>162</v>
      </c>
      <c r="B70" s="183">
        <f>SUM(C70:D70)</f>
        <v>1819.4016658630003</v>
      </c>
      <c r="C70" s="183">
        <f>SUM(C71:C76)</f>
        <v>1406.1715069830002</v>
      </c>
      <c r="D70" s="183">
        <f>SUM(D71:D76)</f>
        <v>413.23015887999998</v>
      </c>
    </row>
    <row r="71" spans="1:4" x14ac:dyDescent="0.25">
      <c r="A71" s="110" t="s">
        <v>152</v>
      </c>
      <c r="B71" s="138">
        <f>SUM(C71:D71)</f>
        <v>6.3092783509999997</v>
      </c>
      <c r="C71" s="138">
        <v>4.3092783509999997</v>
      </c>
      <c r="D71" s="138">
        <v>2</v>
      </c>
    </row>
    <row r="72" spans="1:4" x14ac:dyDescent="0.25">
      <c r="A72" s="110" t="s">
        <v>153</v>
      </c>
      <c r="B72" s="138">
        <f t="shared" ref="B72:B76" si="13">SUM(C72:D72)</f>
        <v>86.517646638000002</v>
      </c>
      <c r="C72" s="138">
        <v>25.639349673999998</v>
      </c>
      <c r="D72" s="138">
        <v>60.878296964</v>
      </c>
    </row>
    <row r="73" spans="1:4" x14ac:dyDescent="0.25">
      <c r="A73" s="110" t="s">
        <v>154</v>
      </c>
      <c r="B73" s="138">
        <f t="shared" si="13"/>
        <v>157.81625972399999</v>
      </c>
      <c r="C73" s="138">
        <v>126.307488691</v>
      </c>
      <c r="D73" s="138">
        <v>31.508771032999995</v>
      </c>
    </row>
    <row r="74" spans="1:4" x14ac:dyDescent="0.25">
      <c r="A74" s="110" t="s">
        <v>155</v>
      </c>
      <c r="B74" s="138">
        <f t="shared" si="13"/>
        <v>183.179793346</v>
      </c>
      <c r="C74" s="138">
        <v>87.55986178900001</v>
      </c>
      <c r="D74" s="138">
        <v>95.619931556999973</v>
      </c>
    </row>
    <row r="75" spans="1:4" x14ac:dyDescent="0.25">
      <c r="A75" s="110" t="s">
        <v>156</v>
      </c>
      <c r="B75" s="138">
        <f t="shared" si="13"/>
        <v>486.92940488699981</v>
      </c>
      <c r="C75" s="138">
        <v>382.05255914899982</v>
      </c>
      <c r="D75" s="138">
        <v>104.87684573800001</v>
      </c>
    </row>
    <row r="76" spans="1:4" x14ac:dyDescent="0.25">
      <c r="A76" s="110" t="s">
        <v>157</v>
      </c>
      <c r="B76" s="138">
        <f t="shared" si="13"/>
        <v>898.64928291700028</v>
      </c>
      <c r="C76" s="138">
        <v>780.30296932900023</v>
      </c>
      <c r="D76" s="138">
        <v>118.346313588</v>
      </c>
    </row>
    <row r="77" spans="1:4" x14ac:dyDescent="0.25">
      <c r="A77" s="110"/>
      <c r="B77" s="183"/>
      <c r="C77" s="138"/>
      <c r="D77" s="138"/>
    </row>
    <row r="78" spans="1:4" x14ac:dyDescent="0.25">
      <c r="A78" s="208" t="s">
        <v>163</v>
      </c>
      <c r="B78" s="183">
        <f>SUM(C78:D78)</f>
        <v>54.799557258999997</v>
      </c>
      <c r="C78" s="183">
        <f>SUM(C79:C84)</f>
        <v>49.525277916</v>
      </c>
      <c r="D78" s="183">
        <f>SUM(D79:D84)</f>
        <v>5.2742793429999999</v>
      </c>
    </row>
    <row r="79" spans="1:4" x14ac:dyDescent="0.25">
      <c r="A79" s="110" t="s">
        <v>152</v>
      </c>
      <c r="B79" s="138">
        <f>SUM(C79:D79)</f>
        <v>0</v>
      </c>
      <c r="C79" s="138">
        <v>0</v>
      </c>
      <c r="D79" s="138">
        <v>0</v>
      </c>
    </row>
    <row r="80" spans="1:4" x14ac:dyDescent="0.25">
      <c r="A80" s="110" t="s">
        <v>153</v>
      </c>
      <c r="B80" s="138">
        <f t="shared" ref="B80:B84" si="14">SUM(C80:D80)</f>
        <v>0</v>
      </c>
      <c r="C80" s="138">
        <v>0</v>
      </c>
      <c r="D80" s="138">
        <v>0</v>
      </c>
    </row>
    <row r="81" spans="1:4" x14ac:dyDescent="0.25">
      <c r="A81" s="110" t="s">
        <v>154</v>
      </c>
      <c r="B81" s="138">
        <f t="shared" si="14"/>
        <v>20.160817802</v>
      </c>
      <c r="C81" s="138">
        <v>17.872619045</v>
      </c>
      <c r="D81" s="138">
        <v>2.288198757</v>
      </c>
    </row>
    <row r="82" spans="1:4" x14ac:dyDescent="0.25">
      <c r="A82" s="110" t="s">
        <v>155</v>
      </c>
      <c r="B82" s="138">
        <f t="shared" si="14"/>
        <v>27.452658871000001</v>
      </c>
      <c r="C82" s="138">
        <v>26.338373156999999</v>
      </c>
      <c r="D82" s="138">
        <v>1.114285714</v>
      </c>
    </row>
    <row r="83" spans="1:4" x14ac:dyDescent="0.25">
      <c r="A83" s="110" t="s">
        <v>156</v>
      </c>
      <c r="B83" s="138">
        <f t="shared" si="14"/>
        <v>5.3142857140000004</v>
      </c>
      <c r="C83" s="138">
        <v>5.3142857140000004</v>
      </c>
      <c r="D83" s="138">
        <v>0</v>
      </c>
    </row>
    <row r="84" spans="1:4" x14ac:dyDescent="0.25">
      <c r="A84" s="110" t="s">
        <v>157</v>
      </c>
      <c r="B84" s="138">
        <f t="shared" si="14"/>
        <v>1.8717948719999999</v>
      </c>
      <c r="C84" s="138">
        <v>0</v>
      </c>
      <c r="D84" s="138">
        <v>1.8717948719999999</v>
      </c>
    </row>
    <row r="85" spans="1:4" ht="6.75" customHeight="1" thickBot="1" x14ac:dyDescent="0.3">
      <c r="A85" s="187"/>
      <c r="B85" s="188"/>
      <c r="C85" s="189"/>
      <c r="D85" s="189"/>
    </row>
    <row r="86" spans="1:4" x14ac:dyDescent="0.25">
      <c r="A86" s="110"/>
      <c r="B86" s="190"/>
      <c r="C86" s="191"/>
      <c r="D86" s="191"/>
    </row>
    <row r="87" spans="1:4" ht="14.4" customHeight="1" x14ac:dyDescent="0.25">
      <c r="A87" s="284" t="s">
        <v>364</v>
      </c>
      <c r="B87" s="284"/>
      <c r="C87" s="284"/>
      <c r="D87" s="284"/>
    </row>
    <row r="89" spans="1:4" x14ac:dyDescent="0.25">
      <c r="A89" s="241" t="s">
        <v>139</v>
      </c>
      <c r="B89" s="242" t="s">
        <v>0</v>
      </c>
      <c r="C89" s="243"/>
      <c r="D89" s="243"/>
    </row>
    <row r="90" spans="1:4" ht="26.4" x14ac:dyDescent="0.25">
      <c r="A90" s="244" t="s">
        <v>140</v>
      </c>
      <c r="B90" s="245"/>
      <c r="C90" s="246" t="s">
        <v>3</v>
      </c>
      <c r="D90" s="246" t="s">
        <v>141</v>
      </c>
    </row>
    <row r="91" spans="1:4" x14ac:dyDescent="0.25">
      <c r="A91" s="103"/>
      <c r="B91" s="137"/>
      <c r="C91" s="175"/>
      <c r="D91" s="175"/>
    </row>
    <row r="92" spans="1:4" x14ac:dyDescent="0.25">
      <c r="A92" s="197" t="s">
        <v>355</v>
      </c>
      <c r="B92" s="119">
        <v>4381.5940000000001</v>
      </c>
      <c r="C92" s="119">
        <v>3432.8009999999999</v>
      </c>
      <c r="D92" s="119">
        <v>948.79300000000001</v>
      </c>
    </row>
    <row r="93" spans="1:4" ht="15.6" x14ac:dyDescent="0.25">
      <c r="A93" s="197" t="s">
        <v>387</v>
      </c>
      <c r="B93" s="119">
        <v>5022.6586290369978</v>
      </c>
      <c r="C93" s="119">
        <v>3912.6184861209981</v>
      </c>
      <c r="D93" s="119">
        <v>1110.0401429159997</v>
      </c>
    </row>
    <row r="94" spans="1:4" x14ac:dyDescent="0.25">
      <c r="A94" s="109" t="s">
        <v>143</v>
      </c>
      <c r="B94" s="192"/>
      <c r="C94" s="192"/>
      <c r="D94" s="192"/>
    </row>
    <row r="95" spans="1:4" x14ac:dyDescent="0.25">
      <c r="A95" s="114" t="s">
        <v>356</v>
      </c>
      <c r="B95" s="121">
        <v>141.35038431699999</v>
      </c>
      <c r="C95" s="121">
        <v>108.36102076300001</v>
      </c>
      <c r="D95" s="121">
        <v>32.989363553999972</v>
      </c>
    </row>
    <row r="96" spans="1:4" x14ac:dyDescent="0.25">
      <c r="A96" s="114" t="s">
        <v>357</v>
      </c>
      <c r="B96" s="121">
        <v>86.301647709999997</v>
      </c>
      <c r="C96" s="121">
        <v>52.560243127000021</v>
      </c>
      <c r="D96" s="121">
        <v>33.741404582999984</v>
      </c>
    </row>
    <row r="97" spans="1:4" x14ac:dyDescent="0.25">
      <c r="A97" s="114" t="s">
        <v>358</v>
      </c>
      <c r="B97" s="121">
        <v>1005.9130111820009</v>
      </c>
      <c r="C97" s="121">
        <v>847.69140515200104</v>
      </c>
      <c r="D97" s="121">
        <v>158.22160602999986</v>
      </c>
    </row>
    <row r="98" spans="1:4" x14ac:dyDescent="0.25">
      <c r="A98" s="114" t="s">
        <v>359</v>
      </c>
      <c r="B98" s="121">
        <v>5.9664212080000238</v>
      </c>
      <c r="C98" s="121">
        <v>5.9664212080000238</v>
      </c>
      <c r="D98" s="121">
        <v>0</v>
      </c>
    </row>
    <row r="99" spans="1:4" ht="26.4" x14ac:dyDescent="0.25">
      <c r="A99" s="114" t="s">
        <v>360</v>
      </c>
      <c r="B99" s="121">
        <v>3783.1271646199966</v>
      </c>
      <c r="C99" s="121">
        <v>2898.0393958709969</v>
      </c>
      <c r="D99" s="121">
        <v>885.08776874899979</v>
      </c>
    </row>
    <row r="100" spans="1:4" ht="6.75" customHeight="1" thickBot="1" x14ac:dyDescent="0.3">
      <c r="A100" s="94"/>
      <c r="B100" s="94"/>
      <c r="C100" s="94"/>
      <c r="D100" s="94"/>
    </row>
    <row r="101" spans="1:4" ht="6.75" customHeight="1" x14ac:dyDescent="0.25"/>
    <row r="102" spans="1:4" x14ac:dyDescent="0.25">
      <c r="A102" s="3" t="s">
        <v>386</v>
      </c>
      <c r="B102" s="3"/>
      <c r="C102" s="3"/>
      <c r="D102" s="3"/>
    </row>
    <row r="103" spans="1:4" ht="25.95" customHeight="1" x14ac:dyDescent="0.25">
      <c r="A103" s="285" t="s">
        <v>374</v>
      </c>
      <c r="B103" s="285"/>
      <c r="C103" s="285"/>
      <c r="D103" s="285"/>
    </row>
    <row r="104" spans="1:4" ht="14.4" customHeight="1" x14ac:dyDescent="0.25">
      <c r="A104" s="3"/>
      <c r="B104" s="3"/>
      <c r="C104" s="3"/>
      <c r="D104" s="3"/>
    </row>
    <row r="105" spans="1:4" x14ac:dyDescent="0.25">
      <c r="A105" s="3" t="s">
        <v>47</v>
      </c>
      <c r="B105" s="3"/>
      <c r="C105" s="3"/>
      <c r="D105" s="3"/>
    </row>
    <row r="106" spans="1:4" x14ac:dyDescent="0.25">
      <c r="A106" s="207" t="s">
        <v>340</v>
      </c>
      <c r="B106" s="3"/>
      <c r="C106" s="3"/>
      <c r="D106" s="3"/>
    </row>
    <row r="107" spans="1:4" x14ac:dyDescent="0.25">
      <c r="A107" s="207" t="s">
        <v>376</v>
      </c>
      <c r="B107" s="3"/>
      <c r="C107" s="3"/>
      <c r="D107" s="3"/>
    </row>
    <row r="113" spans="1:1" x14ac:dyDescent="0.25">
      <c r="A113" s="77" t="s">
        <v>55</v>
      </c>
    </row>
  </sheetData>
  <mergeCells count="6">
    <mergeCell ref="A87:D87"/>
    <mergeCell ref="A103:D103"/>
    <mergeCell ref="A1:D1"/>
    <mergeCell ref="A13:D13"/>
    <mergeCell ref="A25:D25"/>
    <mergeCell ref="A55:D55"/>
  </mergeCells>
  <hyperlinks>
    <hyperlink ref="A113" location="'List of tables'!A1" display="Go to list of tables." xr:uid="{FD5E4B9B-41C8-4F40-89CB-AA19017DD733}"/>
  </hyperlinks>
  <pageMargins left="0.7" right="0.7" top="0.75" bottom="0.75" header="0.3" footer="0.3"/>
  <pageSetup paperSize="9" orientation="portrait" horizontalDpi="90" verticalDpi="9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5434B-4C9A-4C1A-B448-0F28E5386DD7}">
  <dimension ref="A1:J152"/>
  <sheetViews>
    <sheetView workbookViewId="0">
      <selection activeCell="C138" sqref="C138"/>
    </sheetView>
  </sheetViews>
  <sheetFormatPr defaultColWidth="8.88671875" defaultRowHeight="13.2" x14ac:dyDescent="0.25"/>
  <cols>
    <col min="1" max="1" width="36.6640625" style="6" customWidth="1"/>
    <col min="2" max="4" width="15.6640625" style="6" customWidth="1"/>
    <col min="5" max="16384" width="8.88671875" style="6"/>
  </cols>
  <sheetData>
    <row r="1" spans="1:9" x14ac:dyDescent="0.25">
      <c r="A1" s="286" t="s">
        <v>365</v>
      </c>
      <c r="B1" s="286"/>
      <c r="C1" s="286"/>
      <c r="D1" s="286"/>
      <c r="E1" s="4"/>
      <c r="F1" s="4"/>
      <c r="G1" s="4"/>
      <c r="H1" s="4"/>
      <c r="I1" s="4"/>
    </row>
    <row r="2" spans="1:9" x14ac:dyDescent="0.25">
      <c r="A2" s="13"/>
      <c r="B2" s="13"/>
      <c r="C2" s="13"/>
      <c r="D2" s="13"/>
      <c r="E2" s="13"/>
      <c r="F2" s="13"/>
      <c r="G2" s="13"/>
      <c r="H2" s="13"/>
      <c r="I2" s="13"/>
    </row>
    <row r="3" spans="1:9" x14ac:dyDescent="0.25">
      <c r="A3" s="241" t="s">
        <v>139</v>
      </c>
      <c r="B3" s="242" t="s">
        <v>0</v>
      </c>
      <c r="C3" s="243"/>
      <c r="D3" s="243"/>
      <c r="E3" s="13"/>
      <c r="F3" s="13"/>
      <c r="G3" s="13"/>
      <c r="H3" s="13"/>
      <c r="I3" s="13"/>
    </row>
    <row r="4" spans="1:9" ht="26.4" x14ac:dyDescent="0.25">
      <c r="A4" s="241" t="s">
        <v>140</v>
      </c>
      <c r="B4" s="243"/>
      <c r="C4" s="242" t="s">
        <v>3</v>
      </c>
      <c r="D4" s="242" t="s">
        <v>141</v>
      </c>
      <c r="E4" s="13"/>
      <c r="F4" s="13"/>
      <c r="G4" s="13"/>
      <c r="H4" s="13"/>
      <c r="I4" s="13"/>
    </row>
    <row r="5" spans="1:9" ht="6.75" customHeight="1" x14ac:dyDescent="0.25">
      <c r="A5" s="95"/>
      <c r="B5" s="95"/>
      <c r="C5" s="95"/>
      <c r="D5" s="112"/>
      <c r="E5" s="13"/>
      <c r="F5" s="13"/>
      <c r="G5" s="13"/>
      <c r="H5" s="13"/>
      <c r="I5" s="13"/>
    </row>
    <row r="6" spans="1:9" x14ac:dyDescent="0.25">
      <c r="A6" s="211" t="s">
        <v>164</v>
      </c>
      <c r="B6" s="119">
        <f>SUM(B8:B10)</f>
        <v>9325.983804318359</v>
      </c>
      <c r="C6" s="119">
        <f>SUM(C8:C10)</f>
        <v>7034.8953091670937</v>
      </c>
      <c r="D6" s="119">
        <f>SUM(D8:D10)</f>
        <v>2291.0884951512653</v>
      </c>
      <c r="E6" s="13"/>
      <c r="F6" s="13"/>
      <c r="G6" s="13"/>
      <c r="H6" s="13"/>
      <c r="I6" s="13"/>
    </row>
    <row r="7" spans="1:9" x14ac:dyDescent="0.25">
      <c r="A7" s="109" t="s">
        <v>143</v>
      </c>
      <c r="B7" s="136"/>
      <c r="C7" s="136"/>
      <c r="D7" s="137"/>
      <c r="E7" s="13"/>
      <c r="F7" s="13"/>
      <c r="G7" s="13"/>
      <c r="H7" s="13"/>
      <c r="I7" s="13"/>
    </row>
    <row r="8" spans="1:9" x14ac:dyDescent="0.25">
      <c r="A8" s="151" t="s">
        <v>165</v>
      </c>
      <c r="B8" s="138">
        <f>SUM(C8:D8)</f>
        <v>8880.0816068828681</v>
      </c>
      <c r="C8" s="138">
        <v>6752.8972692081106</v>
      </c>
      <c r="D8" s="138">
        <v>2127.184337674757</v>
      </c>
      <c r="E8" s="13"/>
      <c r="F8" s="13"/>
      <c r="G8" s="13"/>
      <c r="H8" s="13"/>
      <c r="I8" s="13"/>
    </row>
    <row r="9" spans="1:9" x14ac:dyDescent="0.25">
      <c r="A9" s="167" t="s">
        <v>166</v>
      </c>
      <c r="B9" s="138">
        <f t="shared" ref="B9:B10" si="0">SUM(C9:D9)</f>
        <v>249.87786454825832</v>
      </c>
      <c r="C9" s="138">
        <v>157.02237478274506</v>
      </c>
      <c r="D9" s="138">
        <v>92.855489765513255</v>
      </c>
      <c r="E9" s="13"/>
      <c r="F9" s="13"/>
      <c r="G9" s="13"/>
      <c r="H9" s="13"/>
      <c r="I9" s="13"/>
    </row>
    <row r="10" spans="1:9" ht="15.6" x14ac:dyDescent="0.25">
      <c r="A10" s="151" t="s">
        <v>383</v>
      </c>
      <c r="B10" s="138">
        <f t="shared" si="0"/>
        <v>196.02433288723336</v>
      </c>
      <c r="C10" s="138">
        <v>124.97566517623822</v>
      </c>
      <c r="D10" s="138">
        <v>71.048667710995133</v>
      </c>
      <c r="E10" s="13"/>
      <c r="F10" s="13"/>
      <c r="G10" s="13"/>
      <c r="H10" s="13"/>
      <c r="I10" s="13"/>
    </row>
    <row r="11" spans="1:9" ht="6.75" customHeight="1" thickBot="1" x14ac:dyDescent="0.3">
      <c r="A11" s="94"/>
      <c r="B11" s="94"/>
      <c r="C11" s="94"/>
      <c r="D11" s="94"/>
      <c r="E11" s="13"/>
      <c r="F11" s="13"/>
      <c r="G11" s="13"/>
      <c r="H11" s="13"/>
      <c r="I11" s="13"/>
    </row>
    <row r="12" spans="1:9" ht="6.75" customHeight="1" x14ac:dyDescent="0.25">
      <c r="A12" s="13"/>
      <c r="B12" s="13"/>
      <c r="C12" s="13"/>
      <c r="D12" s="13"/>
      <c r="E12" s="13"/>
      <c r="F12" s="13"/>
      <c r="G12" s="13"/>
      <c r="H12" s="13"/>
      <c r="I12" s="13"/>
    </row>
    <row r="13" spans="1:9" x14ac:dyDescent="0.25">
      <c r="A13" s="287" t="s">
        <v>382</v>
      </c>
      <c r="B13" s="287"/>
      <c r="C13" s="287"/>
      <c r="D13" s="287"/>
      <c r="E13" s="287"/>
      <c r="F13" s="287"/>
      <c r="G13" s="287"/>
      <c r="H13" s="287"/>
      <c r="I13" s="287"/>
    </row>
    <row r="15" spans="1:9" x14ac:dyDescent="0.25">
      <c r="A15" s="286" t="s">
        <v>366</v>
      </c>
      <c r="B15" s="286"/>
      <c r="C15" s="286"/>
      <c r="D15" s="286"/>
    </row>
    <row r="16" spans="1:9" x14ac:dyDescent="0.25">
      <c r="A16" s="168"/>
      <c r="B16" s="168"/>
      <c r="C16" s="168"/>
      <c r="D16" s="168"/>
    </row>
    <row r="17" spans="1:4" x14ac:dyDescent="0.25">
      <c r="A17" s="241" t="s">
        <v>139</v>
      </c>
      <c r="B17" s="242" t="s">
        <v>0</v>
      </c>
      <c r="C17" s="243"/>
      <c r="D17" s="243"/>
    </row>
    <row r="18" spans="1:4" ht="26.4" x14ac:dyDescent="0.25">
      <c r="A18" s="241" t="s">
        <v>140</v>
      </c>
      <c r="B18" s="243"/>
      <c r="C18" s="242" t="s">
        <v>3</v>
      </c>
      <c r="D18" s="242" t="s">
        <v>141</v>
      </c>
    </row>
    <row r="19" spans="1:4" ht="6.75" customHeight="1" x14ac:dyDescent="0.25">
      <c r="A19" s="95"/>
      <c r="B19" s="95"/>
      <c r="C19" s="95"/>
      <c r="D19" s="112"/>
    </row>
    <row r="20" spans="1:4" x14ac:dyDescent="0.25">
      <c r="A20" s="197" t="s">
        <v>164</v>
      </c>
      <c r="B20" s="119">
        <f>SUM(C20:D20)</f>
        <v>9325.9838043181335</v>
      </c>
      <c r="C20" s="119">
        <f t="shared" ref="C20:D22" si="1">SUM(C25,C30,C35)</f>
        <v>7034.8953091668227</v>
      </c>
      <c r="D20" s="119">
        <f t="shared" si="1"/>
        <v>2291.0884951513108</v>
      </c>
    </row>
    <row r="21" spans="1:4" x14ac:dyDescent="0.25">
      <c r="A21" s="214" t="s">
        <v>167</v>
      </c>
      <c r="B21" s="119">
        <f>SUM(C21:D21)</f>
        <v>2501.4297499139402</v>
      </c>
      <c r="C21" s="119">
        <f t="shared" si="1"/>
        <v>1722.7466675188919</v>
      </c>
      <c r="D21" s="119">
        <f t="shared" si="1"/>
        <v>778.68308239504813</v>
      </c>
    </row>
    <row r="22" spans="1:4" x14ac:dyDescent="0.25">
      <c r="A22" s="214" t="s">
        <v>168</v>
      </c>
      <c r="B22" s="119">
        <f t="shared" ref="B22:B23" si="2">SUM(C22:D22)</f>
        <v>4765.424430361827</v>
      </c>
      <c r="C22" s="119">
        <f t="shared" si="1"/>
        <v>3642.9036643940076</v>
      </c>
      <c r="D22" s="119">
        <f t="shared" si="1"/>
        <v>1122.520765967819</v>
      </c>
    </row>
    <row r="23" spans="1:4" x14ac:dyDescent="0.25">
      <c r="A23" s="215" t="s">
        <v>169</v>
      </c>
      <c r="B23" s="119">
        <f t="shared" si="2"/>
        <v>2059.1296240423658</v>
      </c>
      <c r="C23" s="119">
        <f>SUM(C28,C33,C38)</f>
        <v>1669.2449772539226</v>
      </c>
      <c r="D23" s="119">
        <f>SUM(D28,D33,D38)</f>
        <v>389.88464678844332</v>
      </c>
    </row>
    <row r="24" spans="1:4" x14ac:dyDescent="0.25">
      <c r="A24" s="136"/>
      <c r="B24" s="136"/>
      <c r="C24" s="136"/>
      <c r="D24" s="137"/>
    </row>
    <row r="25" spans="1:4" x14ac:dyDescent="0.25">
      <c r="A25" s="212" t="s">
        <v>170</v>
      </c>
      <c r="B25" s="119">
        <f>SUM(C25:D25)</f>
        <v>8880.0816068826425</v>
      </c>
      <c r="C25" s="119">
        <f>SUM(C26:C28)</f>
        <v>6752.8972692078396</v>
      </c>
      <c r="D25" s="119">
        <f>SUM(D26:D28)</f>
        <v>2127.1843376748025</v>
      </c>
    </row>
    <row r="26" spans="1:4" x14ac:dyDescent="0.25">
      <c r="A26" s="169" t="s">
        <v>167</v>
      </c>
      <c r="B26" s="138">
        <v>2315.2333335786529</v>
      </c>
      <c r="C26" s="138">
        <v>1616.2075584852869</v>
      </c>
      <c r="D26" s="138">
        <v>699.02577509336606</v>
      </c>
    </row>
    <row r="27" spans="1:4" x14ac:dyDescent="0.25">
      <c r="A27" s="169" t="s">
        <v>168</v>
      </c>
      <c r="B27" s="138">
        <v>4591.4752609320312</v>
      </c>
      <c r="C27" s="138">
        <v>3539.7890889671025</v>
      </c>
      <c r="D27" s="138">
        <v>1051.6861719649289</v>
      </c>
    </row>
    <row r="28" spans="1:4" x14ac:dyDescent="0.25">
      <c r="A28" s="170" t="s">
        <v>169</v>
      </c>
      <c r="B28" s="138">
        <v>1973.373012371957</v>
      </c>
      <c r="C28" s="138">
        <v>1596.9006217554495</v>
      </c>
      <c r="D28" s="138">
        <v>376.47239061650737</v>
      </c>
    </row>
    <row r="29" spans="1:4" x14ac:dyDescent="0.25">
      <c r="A29" s="171"/>
      <c r="B29" s="172"/>
      <c r="C29" s="173"/>
      <c r="D29" s="173"/>
    </row>
    <row r="30" spans="1:4" x14ac:dyDescent="0.25">
      <c r="A30" s="213" t="s">
        <v>166</v>
      </c>
      <c r="B30" s="119">
        <f>SUM(C30:D30)</f>
        <v>249.87786454825815</v>
      </c>
      <c r="C30" s="119">
        <f>SUM(C31:C33)</f>
        <v>157.022374782745</v>
      </c>
      <c r="D30" s="119">
        <f>SUM(D31:D33)</f>
        <v>92.855489765513141</v>
      </c>
    </row>
    <row r="31" spans="1:4" x14ac:dyDescent="0.25">
      <c r="A31" s="169" t="s">
        <v>167</v>
      </c>
      <c r="B31" s="138">
        <v>114.87789008633706</v>
      </c>
      <c r="C31" s="138">
        <v>71.177179046371037</v>
      </c>
      <c r="D31" s="138">
        <v>43.700711039966031</v>
      </c>
    </row>
    <row r="32" spans="1:4" x14ac:dyDescent="0.25">
      <c r="A32" s="169" t="s">
        <v>168</v>
      </c>
      <c r="B32" s="138">
        <v>80.512258347203087</v>
      </c>
      <c r="C32" s="138">
        <v>37.529566659699981</v>
      </c>
      <c r="D32" s="138">
        <v>42.982691687503106</v>
      </c>
    </row>
    <row r="33" spans="1:9" x14ac:dyDescent="0.25">
      <c r="A33" s="170" t="s">
        <v>169</v>
      </c>
      <c r="B33" s="138">
        <v>54.487716114717976</v>
      </c>
      <c r="C33" s="138">
        <v>48.315629076673979</v>
      </c>
      <c r="D33" s="138">
        <v>6.1720870380439967</v>
      </c>
    </row>
    <row r="34" spans="1:9" x14ac:dyDescent="0.25">
      <c r="A34" s="174"/>
      <c r="B34" s="172"/>
      <c r="C34" s="173"/>
      <c r="D34" s="173"/>
    </row>
    <row r="35" spans="1:9" ht="15.6" x14ac:dyDescent="0.25">
      <c r="A35" s="213" t="s">
        <v>388</v>
      </c>
      <c r="B35" s="119">
        <f>SUM(C35:D35)</f>
        <v>196.02433288723313</v>
      </c>
      <c r="C35" s="119">
        <f>SUM(C36:C38)</f>
        <v>124.97566517623808</v>
      </c>
      <c r="D35" s="119">
        <f>SUM(D36:D38)</f>
        <v>71.048667710995048</v>
      </c>
    </row>
    <row r="36" spans="1:9" x14ac:dyDescent="0.25">
      <c r="A36" s="169" t="s">
        <v>167</v>
      </c>
      <c r="B36" s="138">
        <f>SUM(C36:D36)</f>
        <v>71.318526248950022</v>
      </c>
      <c r="C36" s="138">
        <v>35.361929987233985</v>
      </c>
      <c r="D36" s="138">
        <v>35.956596261716037</v>
      </c>
    </row>
    <row r="37" spans="1:9" x14ac:dyDescent="0.25">
      <c r="A37" s="169" t="s">
        <v>168</v>
      </c>
      <c r="B37" s="138">
        <f t="shared" ref="B37:B38" si="3">SUM(C37:D37)</f>
        <v>93.436911082592133</v>
      </c>
      <c r="C37" s="138">
        <v>65.58500876720511</v>
      </c>
      <c r="D37" s="138">
        <v>27.851902315387015</v>
      </c>
    </row>
    <row r="38" spans="1:9" x14ac:dyDescent="0.25">
      <c r="A38" s="170" t="s">
        <v>169</v>
      </c>
      <c r="B38" s="138">
        <f t="shared" si="3"/>
        <v>31.268895555690996</v>
      </c>
      <c r="C38" s="138">
        <v>24.028726421798996</v>
      </c>
      <c r="D38" s="138">
        <v>7.2401691338919978</v>
      </c>
    </row>
    <row r="39" spans="1:9" ht="6.75" customHeight="1" thickBot="1" x14ac:dyDescent="0.3">
      <c r="A39" s="94"/>
      <c r="B39" s="94"/>
      <c r="C39" s="94"/>
      <c r="D39" s="94"/>
    </row>
    <row r="40" spans="1:9" ht="6.75" customHeight="1" x14ac:dyDescent="0.25">
      <c r="A40" s="13"/>
      <c r="B40" s="13"/>
      <c r="C40" s="13"/>
      <c r="D40" s="13"/>
    </row>
    <row r="41" spans="1:9" x14ac:dyDescent="0.25">
      <c r="A41" s="287" t="s">
        <v>382</v>
      </c>
      <c r="B41" s="287"/>
      <c r="C41" s="287"/>
      <c r="D41" s="287"/>
    </row>
    <row r="43" spans="1:9" x14ac:dyDescent="0.25">
      <c r="A43" s="286" t="s">
        <v>367</v>
      </c>
      <c r="B43" s="286"/>
      <c r="C43" s="286"/>
      <c r="D43" s="286"/>
      <c r="E43" s="4"/>
      <c r="F43" s="4"/>
      <c r="G43" s="4"/>
      <c r="H43" s="4"/>
      <c r="I43" s="4"/>
    </row>
    <row r="44" spans="1:9" x14ac:dyDescent="0.25">
      <c r="A44" s="13"/>
      <c r="B44" s="13"/>
      <c r="C44" s="13"/>
      <c r="D44" s="13"/>
      <c r="E44" s="13"/>
      <c r="F44" s="13"/>
      <c r="G44" s="13"/>
      <c r="H44" s="13"/>
      <c r="I44" s="13"/>
    </row>
    <row r="45" spans="1:9" x14ac:dyDescent="0.25">
      <c r="A45" s="241" t="s">
        <v>139</v>
      </c>
      <c r="B45" s="242" t="s">
        <v>0</v>
      </c>
      <c r="C45" s="243"/>
      <c r="D45" s="243"/>
      <c r="E45" s="13"/>
      <c r="F45" s="13"/>
      <c r="G45" s="13"/>
      <c r="H45" s="13"/>
      <c r="I45" s="13"/>
    </row>
    <row r="46" spans="1:9" ht="26.4" x14ac:dyDescent="0.25">
      <c r="A46" s="241" t="s">
        <v>140</v>
      </c>
      <c r="B46" s="243"/>
      <c r="C46" s="242" t="s">
        <v>3</v>
      </c>
      <c r="D46" s="242" t="s">
        <v>141</v>
      </c>
      <c r="E46" s="13"/>
      <c r="F46" s="13"/>
      <c r="G46" s="13"/>
      <c r="H46" s="13"/>
      <c r="I46" s="13"/>
    </row>
    <row r="47" spans="1:9" ht="6.75" customHeight="1" x14ac:dyDescent="0.25">
      <c r="A47" s="95"/>
      <c r="B47" s="95"/>
      <c r="C47" s="95"/>
      <c r="D47" s="112"/>
      <c r="E47" s="13"/>
      <c r="F47" s="13"/>
      <c r="G47" s="13"/>
      <c r="H47" s="13"/>
      <c r="I47" s="13"/>
    </row>
    <row r="48" spans="1:9" x14ac:dyDescent="0.25">
      <c r="A48" s="211" t="s">
        <v>171</v>
      </c>
      <c r="B48" s="119">
        <f>SUM(B50:B52)</f>
        <v>8880.0816068826061</v>
      </c>
      <c r="C48" s="119">
        <f t="shared" ref="C48:D48" si="4">SUM(C50:C52)</f>
        <v>6752.8972692078669</v>
      </c>
      <c r="D48" s="119">
        <f t="shared" si="4"/>
        <v>2127.1843376747397</v>
      </c>
      <c r="E48" s="13"/>
      <c r="F48" s="13"/>
      <c r="G48" s="13"/>
      <c r="H48" s="13"/>
      <c r="I48" s="13"/>
    </row>
    <row r="49" spans="1:9" x14ac:dyDescent="0.25">
      <c r="A49" s="109" t="s">
        <v>143</v>
      </c>
      <c r="B49" s="175"/>
      <c r="C49" s="175"/>
      <c r="D49" s="175"/>
      <c r="E49" s="13"/>
      <c r="F49" s="13"/>
      <c r="G49" s="13"/>
      <c r="H49" s="13"/>
      <c r="I49" s="13"/>
    </row>
    <row r="50" spans="1:9" x14ac:dyDescent="0.25">
      <c r="A50" s="151" t="s">
        <v>65</v>
      </c>
      <c r="B50" s="138">
        <f>SUM(C50:D50)</f>
        <v>7252.0848296986205</v>
      </c>
      <c r="C50" s="138">
        <v>5524.372172401524</v>
      </c>
      <c r="D50" s="138">
        <v>1727.712657297096</v>
      </c>
      <c r="E50" s="13"/>
      <c r="F50" s="13"/>
      <c r="G50" s="13"/>
      <c r="H50" s="13"/>
      <c r="I50" s="13"/>
    </row>
    <row r="51" spans="1:9" x14ac:dyDescent="0.25">
      <c r="A51" s="151" t="s">
        <v>66</v>
      </c>
      <c r="B51" s="138">
        <f t="shared" ref="B51:B52" si="5">SUM(C51:D51)</f>
        <v>1039.2253441177786</v>
      </c>
      <c r="C51" s="138">
        <v>862.61270300044339</v>
      </c>
      <c r="D51" s="138">
        <v>176.6126411173353</v>
      </c>
      <c r="E51" s="13"/>
      <c r="F51" s="13"/>
      <c r="G51" s="13"/>
      <c r="H51" s="13"/>
      <c r="I51" s="13"/>
    </row>
    <row r="52" spans="1:9" x14ac:dyDescent="0.25">
      <c r="A52" s="151" t="s">
        <v>172</v>
      </c>
      <c r="B52" s="138">
        <f t="shared" si="5"/>
        <v>588.77143306620792</v>
      </c>
      <c r="C52" s="138">
        <v>365.9123938058994</v>
      </c>
      <c r="D52" s="138">
        <v>222.85903926030852</v>
      </c>
      <c r="E52" s="13"/>
      <c r="F52" s="13"/>
      <c r="G52" s="13"/>
      <c r="H52" s="13"/>
      <c r="I52" s="13"/>
    </row>
    <row r="53" spans="1:9" ht="6.75" customHeight="1" thickBot="1" x14ac:dyDescent="0.3">
      <c r="A53" s="94"/>
      <c r="B53" s="94"/>
      <c r="C53" s="94"/>
      <c r="D53" s="94"/>
      <c r="E53" s="13"/>
      <c r="F53" s="13"/>
      <c r="G53" s="13"/>
      <c r="H53" s="13"/>
      <c r="I53" s="13"/>
    </row>
    <row r="54" spans="1:9" x14ac:dyDescent="0.25">
      <c r="A54" s="13"/>
      <c r="B54" s="13"/>
      <c r="C54" s="13"/>
      <c r="D54" s="13"/>
      <c r="E54" s="13"/>
      <c r="F54" s="13"/>
      <c r="G54" s="13"/>
      <c r="H54" s="13"/>
      <c r="I54" s="13"/>
    </row>
    <row r="55" spans="1:9" x14ac:dyDescent="0.25">
      <c r="A55" s="286" t="s">
        <v>368</v>
      </c>
      <c r="B55" s="286"/>
      <c r="C55" s="286"/>
      <c r="D55" s="286"/>
    </row>
    <row r="56" spans="1:9" x14ac:dyDescent="0.25">
      <c r="A56" s="13"/>
      <c r="B56" s="13"/>
      <c r="C56" s="13"/>
      <c r="D56" s="13"/>
    </row>
    <row r="57" spans="1:9" x14ac:dyDescent="0.25">
      <c r="A57" s="241" t="s">
        <v>139</v>
      </c>
      <c r="B57" s="242" t="s">
        <v>0</v>
      </c>
      <c r="C57" s="243"/>
      <c r="D57" s="243"/>
    </row>
    <row r="58" spans="1:9" ht="26.4" x14ac:dyDescent="0.25">
      <c r="A58" s="241" t="s">
        <v>140</v>
      </c>
      <c r="B58" s="243"/>
      <c r="C58" s="242" t="s">
        <v>3</v>
      </c>
      <c r="D58" s="242" t="s">
        <v>141</v>
      </c>
    </row>
    <row r="59" spans="1:9" ht="6.75" customHeight="1" x14ac:dyDescent="0.25">
      <c r="A59" s="95"/>
      <c r="B59" s="95"/>
      <c r="C59" s="95"/>
      <c r="D59" s="112"/>
    </row>
    <row r="60" spans="1:9" x14ac:dyDescent="0.25">
      <c r="A60" s="211" t="s">
        <v>173</v>
      </c>
      <c r="B60" s="119">
        <f>SUM(B62:B68)</f>
        <v>7252.0845694562377</v>
      </c>
      <c r="C60" s="119">
        <f t="shared" ref="C60:D60" si="6">SUM(C62:C68)</f>
        <v>5524.3720818092188</v>
      </c>
      <c r="D60" s="119">
        <f t="shared" si="6"/>
        <v>1727.7124876470173</v>
      </c>
    </row>
    <row r="61" spans="1:9" x14ac:dyDescent="0.25">
      <c r="A61" s="109" t="s">
        <v>143</v>
      </c>
      <c r="B61" s="149"/>
      <c r="C61" s="149"/>
      <c r="D61" s="150"/>
    </row>
    <row r="62" spans="1:9" x14ac:dyDescent="0.25">
      <c r="A62" s="151" t="s">
        <v>174</v>
      </c>
      <c r="B62" s="138">
        <f>SUM(C62:D62)</f>
        <v>5047.5032758031593</v>
      </c>
      <c r="C62" s="138">
        <v>3516.6134127426335</v>
      </c>
      <c r="D62" s="138">
        <v>1530.8898630605254</v>
      </c>
    </row>
    <row r="63" spans="1:9" x14ac:dyDescent="0.25">
      <c r="A63" s="151" t="s">
        <v>175</v>
      </c>
      <c r="B63" s="138">
        <f t="shared" ref="B63:B68" si="7">SUM(C63:D63)</f>
        <v>423.22335972861822</v>
      </c>
      <c r="C63" s="138">
        <v>403.79195173634321</v>
      </c>
      <c r="D63" s="138">
        <v>19.431407992275023</v>
      </c>
    </row>
    <row r="64" spans="1:9" x14ac:dyDescent="0.25">
      <c r="A64" s="151" t="s">
        <v>176</v>
      </c>
      <c r="B64" s="138">
        <f t="shared" si="7"/>
        <v>1236.2805893574778</v>
      </c>
      <c r="C64" s="138">
        <v>1104.0554358876389</v>
      </c>
      <c r="D64" s="138">
        <v>132.22515346983883</v>
      </c>
    </row>
    <row r="65" spans="1:4" x14ac:dyDescent="0.25">
      <c r="A65" s="151" t="s">
        <v>177</v>
      </c>
      <c r="B65" s="138">
        <f t="shared" si="7"/>
        <v>91.846358994834105</v>
      </c>
      <c r="C65" s="138">
        <v>82.014341070322104</v>
      </c>
      <c r="D65" s="138">
        <v>9.8320179245119963</v>
      </c>
    </row>
    <row r="66" spans="1:4" x14ac:dyDescent="0.25">
      <c r="A66" s="151" t="s">
        <v>178</v>
      </c>
      <c r="B66" s="138">
        <f t="shared" si="7"/>
        <v>20.335813552209991</v>
      </c>
      <c r="C66" s="138">
        <v>11.425029465687997</v>
      </c>
      <c r="D66" s="138">
        <v>8.9107840865219945</v>
      </c>
    </row>
    <row r="67" spans="1:4" ht="26.4" x14ac:dyDescent="0.25">
      <c r="A67" s="151" t="s">
        <v>179</v>
      </c>
      <c r="B67" s="138">
        <f t="shared" si="7"/>
        <v>7.1262565108539961</v>
      </c>
      <c r="C67" s="138">
        <v>7.0092565108839961</v>
      </c>
      <c r="D67" s="138">
        <v>0.11699999996999999</v>
      </c>
    </row>
    <row r="68" spans="1:4" x14ac:dyDescent="0.25">
      <c r="A68" s="151" t="s">
        <v>180</v>
      </c>
      <c r="B68" s="138">
        <f t="shared" si="7"/>
        <v>425.76891550908368</v>
      </c>
      <c r="C68" s="138">
        <v>399.46265439570965</v>
      </c>
      <c r="D68" s="138">
        <v>26.30626111337401</v>
      </c>
    </row>
    <row r="69" spans="1:4" ht="6.75" customHeight="1" thickBot="1" x14ac:dyDescent="0.3">
      <c r="A69" s="94"/>
      <c r="B69" s="94"/>
      <c r="C69" s="94"/>
      <c r="D69" s="94"/>
    </row>
    <row r="70" spans="1:4" x14ac:dyDescent="0.25">
      <c r="A70" s="13"/>
      <c r="B70" s="13"/>
      <c r="C70" s="13"/>
      <c r="D70" s="13"/>
    </row>
    <row r="71" spans="1:4" x14ac:dyDescent="0.25">
      <c r="A71" s="286" t="s">
        <v>369</v>
      </c>
      <c r="B71" s="286"/>
      <c r="C71" s="286"/>
      <c r="D71" s="286"/>
    </row>
    <row r="72" spans="1:4" x14ac:dyDescent="0.25">
      <c r="A72" s="13"/>
      <c r="B72" s="13"/>
      <c r="C72" s="13"/>
      <c r="D72" s="13"/>
    </row>
    <row r="73" spans="1:4" x14ac:dyDescent="0.25">
      <c r="A73" s="241" t="s">
        <v>139</v>
      </c>
      <c r="B73" s="242" t="s">
        <v>0</v>
      </c>
      <c r="C73" s="243"/>
      <c r="D73" s="243"/>
    </row>
    <row r="74" spans="1:4" ht="26.4" x14ac:dyDescent="0.25">
      <c r="A74" s="241" t="s">
        <v>140</v>
      </c>
      <c r="B74" s="243"/>
      <c r="C74" s="242" t="s">
        <v>3</v>
      </c>
      <c r="D74" s="242" t="s">
        <v>141</v>
      </c>
    </row>
    <row r="75" spans="1:4" ht="6.75" customHeight="1" x14ac:dyDescent="0.25">
      <c r="A75" s="95"/>
      <c r="B75" s="96"/>
      <c r="C75" s="96"/>
      <c r="D75" s="96"/>
    </row>
    <row r="76" spans="1:4" x14ac:dyDescent="0.25">
      <c r="A76" s="211" t="s">
        <v>181</v>
      </c>
      <c r="B76" s="119">
        <f>SUM(B78:B82)</f>
        <v>1039.2253441177766</v>
      </c>
      <c r="C76" s="119">
        <f t="shared" ref="C76:D76" si="8">SUM(C78:C82)</f>
        <v>862.61270300044202</v>
      </c>
      <c r="D76" s="119">
        <f t="shared" si="8"/>
        <v>176.6126411173345</v>
      </c>
    </row>
    <row r="77" spans="1:4" x14ac:dyDescent="0.25">
      <c r="A77" s="109" t="s">
        <v>143</v>
      </c>
      <c r="B77" s="119"/>
      <c r="C77" s="119"/>
      <c r="D77" s="119"/>
    </row>
    <row r="78" spans="1:4" x14ac:dyDescent="0.25">
      <c r="A78" s="167" t="s">
        <v>182</v>
      </c>
      <c r="B78" s="138">
        <f>SUM(C78:D78)</f>
        <v>263.00226983122866</v>
      </c>
      <c r="C78" s="138">
        <v>242.67164674238666</v>
      </c>
      <c r="D78" s="138">
        <v>20.330623088842</v>
      </c>
    </row>
    <row r="79" spans="1:4" x14ac:dyDescent="0.25">
      <c r="A79" s="151" t="s">
        <v>183</v>
      </c>
      <c r="B79" s="138">
        <f t="shared" ref="B79:B82" si="9">SUM(C79:D79)</f>
        <v>161.07649443192969</v>
      </c>
      <c r="C79" s="138">
        <v>79.373465166309188</v>
      </c>
      <c r="D79" s="138">
        <v>81.703029265620486</v>
      </c>
    </row>
    <row r="80" spans="1:4" x14ac:dyDescent="0.25">
      <c r="A80" s="151" t="s">
        <v>184</v>
      </c>
      <c r="B80" s="138">
        <f t="shared" si="9"/>
        <v>186.54819463970438</v>
      </c>
      <c r="C80" s="138">
        <v>157.31206837884935</v>
      </c>
      <c r="D80" s="138">
        <v>29.23612626085502</v>
      </c>
    </row>
    <row r="81" spans="1:4" x14ac:dyDescent="0.25">
      <c r="A81" s="151" t="s">
        <v>185</v>
      </c>
      <c r="B81" s="138">
        <f t="shared" si="9"/>
        <v>424.20979004444496</v>
      </c>
      <c r="C81" s="138">
        <v>380.72465133608193</v>
      </c>
      <c r="D81" s="138">
        <v>43.485138708362996</v>
      </c>
    </row>
    <row r="82" spans="1:4" x14ac:dyDescent="0.25">
      <c r="A82" s="151" t="s">
        <v>186</v>
      </c>
      <c r="B82" s="138">
        <f t="shared" si="9"/>
        <v>4.3885951704690003</v>
      </c>
      <c r="C82" s="138">
        <v>2.5308713768150004</v>
      </c>
      <c r="D82" s="138">
        <v>1.8577237936539996</v>
      </c>
    </row>
    <row r="83" spans="1:4" ht="6.75" customHeight="1" thickBot="1" x14ac:dyDescent="0.3">
      <c r="A83" s="94"/>
      <c r="B83" s="94"/>
      <c r="C83" s="94"/>
      <c r="D83" s="94"/>
    </row>
    <row r="85" spans="1:4" x14ac:dyDescent="0.25">
      <c r="A85" s="286" t="s">
        <v>370</v>
      </c>
      <c r="B85" s="286"/>
      <c r="C85" s="286"/>
      <c r="D85" s="286"/>
    </row>
    <row r="86" spans="1:4" x14ac:dyDescent="0.25">
      <c r="A86" s="13"/>
      <c r="B86" s="13"/>
      <c r="C86" s="13"/>
      <c r="D86" s="13"/>
    </row>
    <row r="87" spans="1:4" x14ac:dyDescent="0.25">
      <c r="A87" s="241" t="s">
        <v>139</v>
      </c>
      <c r="B87" s="242" t="s">
        <v>0</v>
      </c>
      <c r="C87" s="243"/>
      <c r="D87" s="243"/>
    </row>
    <row r="88" spans="1:4" ht="26.4" x14ac:dyDescent="0.25">
      <c r="A88" s="241" t="s">
        <v>140</v>
      </c>
      <c r="B88" s="243"/>
      <c r="C88" s="242" t="s">
        <v>3</v>
      </c>
      <c r="D88" s="242" t="s">
        <v>141</v>
      </c>
    </row>
    <row r="89" spans="1:4" ht="6.75" customHeight="1" x14ac:dyDescent="0.25">
      <c r="A89" s="95"/>
      <c r="B89" s="96"/>
      <c r="C89" s="96"/>
      <c r="D89" s="96"/>
    </row>
    <row r="90" spans="1:4" x14ac:dyDescent="0.25">
      <c r="A90" s="211" t="s">
        <v>187</v>
      </c>
      <c r="B90" s="119">
        <f>SUM(B92:B95)</f>
        <v>424.20979004444496</v>
      </c>
      <c r="C90" s="119">
        <f>SUM(C92:C95)</f>
        <v>380.72465133608193</v>
      </c>
      <c r="D90" s="119">
        <f>SUM(D92:D95)</f>
        <v>43.485138708363003</v>
      </c>
    </row>
    <row r="91" spans="1:4" x14ac:dyDescent="0.25">
      <c r="A91" s="109" t="s">
        <v>143</v>
      </c>
      <c r="B91" s="176"/>
      <c r="C91" s="176"/>
      <c r="D91" s="176"/>
    </row>
    <row r="92" spans="1:4" x14ac:dyDescent="0.25">
      <c r="A92" s="11" t="s">
        <v>188</v>
      </c>
      <c r="B92" s="138">
        <f>SUM(C92,D92)</f>
        <v>209.82067265720892</v>
      </c>
      <c r="C92" s="138">
        <v>178.06477184895991</v>
      </c>
      <c r="D92" s="138">
        <v>31.755900808249002</v>
      </c>
    </row>
    <row r="93" spans="1:4" x14ac:dyDescent="0.25">
      <c r="A93" s="11" t="s">
        <v>189</v>
      </c>
      <c r="B93" s="138">
        <f t="shared" ref="B93:B95" si="10">SUM(C93,D93)</f>
        <v>98.846485716807067</v>
      </c>
      <c r="C93" s="138">
        <v>96.116764872926069</v>
      </c>
      <c r="D93" s="138">
        <v>2.7297208438810001</v>
      </c>
    </row>
    <row r="94" spans="1:4" x14ac:dyDescent="0.25">
      <c r="A94" s="11" t="s">
        <v>190</v>
      </c>
      <c r="B94" s="138">
        <f t="shared" si="10"/>
        <v>47.663511306712948</v>
      </c>
      <c r="C94" s="138">
        <v>46.91177834065995</v>
      </c>
      <c r="D94" s="138">
        <v>0.751732966053</v>
      </c>
    </row>
    <row r="95" spans="1:4" x14ac:dyDescent="0.25">
      <c r="A95" s="11" t="s">
        <v>191</v>
      </c>
      <c r="B95" s="138">
        <f t="shared" si="10"/>
        <v>67.879120363715998</v>
      </c>
      <c r="C95" s="138">
        <v>59.631336273535993</v>
      </c>
      <c r="D95" s="138">
        <v>8.247784090180005</v>
      </c>
    </row>
    <row r="96" spans="1:4" ht="6.75" customHeight="1" thickBot="1" x14ac:dyDescent="0.3">
      <c r="A96" s="94"/>
      <c r="B96" s="94"/>
      <c r="C96" s="94"/>
      <c r="D96" s="94"/>
    </row>
    <row r="97" spans="1:10" x14ac:dyDescent="0.25">
      <c r="A97" s="13"/>
      <c r="B97" s="13"/>
      <c r="C97" s="13"/>
      <c r="D97" s="13"/>
    </row>
    <row r="98" spans="1:10" x14ac:dyDescent="0.25">
      <c r="A98" s="286" t="s">
        <v>371</v>
      </c>
      <c r="B98" s="286"/>
      <c r="C98" s="286"/>
      <c r="D98" s="286"/>
    </row>
    <row r="99" spans="1:10" x14ac:dyDescent="0.25">
      <c r="A99" s="13"/>
      <c r="B99" s="13"/>
      <c r="C99" s="13"/>
      <c r="D99" s="13"/>
    </row>
    <row r="100" spans="1:10" x14ac:dyDescent="0.25">
      <c r="A100" s="241" t="s">
        <v>139</v>
      </c>
      <c r="B100" s="242" t="s">
        <v>0</v>
      </c>
      <c r="C100" s="243"/>
      <c r="D100" s="243"/>
    </row>
    <row r="101" spans="1:10" ht="27" thickBot="1" x14ac:dyDescent="0.3">
      <c r="A101" s="241" t="s">
        <v>140</v>
      </c>
      <c r="B101" s="243"/>
      <c r="C101" s="242" t="s">
        <v>3</v>
      </c>
      <c r="D101" s="242" t="s">
        <v>141</v>
      </c>
    </row>
    <row r="102" spans="1:10" ht="6.75" customHeight="1" x14ac:dyDescent="0.25">
      <c r="A102" s="177"/>
      <c r="B102" s="177"/>
      <c r="C102" s="177"/>
      <c r="D102" s="178"/>
    </row>
    <row r="103" spans="1:10" x14ac:dyDescent="0.25">
      <c r="A103" s="211" t="s">
        <v>192</v>
      </c>
      <c r="B103" s="119">
        <f t="shared" ref="B103:D103" si="11">SUM(B105:B106)</f>
        <v>186.54819463970409</v>
      </c>
      <c r="C103" s="119">
        <f t="shared" si="11"/>
        <v>157.31206837884912</v>
      </c>
      <c r="D103" s="119">
        <f t="shared" si="11"/>
        <v>29.236126260854999</v>
      </c>
    </row>
    <row r="104" spans="1:10" x14ac:dyDescent="0.25">
      <c r="A104" s="109" t="s">
        <v>143</v>
      </c>
      <c r="B104" s="176"/>
      <c r="C104" s="176"/>
      <c r="D104" s="176"/>
    </row>
    <row r="105" spans="1:10" x14ac:dyDescent="0.25">
      <c r="A105" s="151" t="s">
        <v>193</v>
      </c>
      <c r="B105" s="138">
        <f>SUM(C105,D105)</f>
        <v>153.75301738676112</v>
      </c>
      <c r="C105" s="138">
        <v>132.85410391340011</v>
      </c>
      <c r="D105" s="138">
        <v>20.898913473361002</v>
      </c>
    </row>
    <row r="106" spans="1:10" x14ac:dyDescent="0.25">
      <c r="A106" s="151" t="s">
        <v>194</v>
      </c>
      <c r="B106" s="138">
        <f>SUM(C106,D106)</f>
        <v>32.795177252942992</v>
      </c>
      <c r="C106" s="138">
        <v>24.457964465448999</v>
      </c>
      <c r="D106" s="138">
        <v>8.3372127874939963</v>
      </c>
    </row>
    <row r="107" spans="1:10" ht="6.75" customHeight="1" thickBot="1" x14ac:dyDescent="0.3">
      <c r="A107" s="88"/>
      <c r="B107" s="88"/>
      <c r="C107" s="88"/>
      <c r="D107" s="88"/>
    </row>
    <row r="108" spans="1:10" x14ac:dyDescent="0.25">
      <c r="A108" s="13"/>
      <c r="B108" s="13"/>
      <c r="C108" s="13"/>
      <c r="D108" s="13"/>
    </row>
    <row r="109" spans="1:10" x14ac:dyDescent="0.25">
      <c r="A109" s="286" t="s">
        <v>372</v>
      </c>
      <c r="B109" s="286"/>
      <c r="C109" s="286"/>
      <c r="D109" s="286"/>
    </row>
    <row r="110" spans="1:10" ht="14.4" customHeight="1" x14ac:dyDescent="0.25">
      <c r="A110" s="168"/>
      <c r="B110" s="168"/>
      <c r="C110" s="168"/>
      <c r="D110" s="168"/>
      <c r="E110" s="10"/>
      <c r="F110" s="10"/>
      <c r="G110" s="10"/>
      <c r="H110" s="10"/>
      <c r="I110" s="10"/>
      <c r="J110" s="10"/>
    </row>
    <row r="111" spans="1:10" ht="14.4" customHeight="1" x14ac:dyDescent="0.25">
      <c r="A111" s="241" t="s">
        <v>139</v>
      </c>
      <c r="B111" s="242" t="s">
        <v>0</v>
      </c>
      <c r="C111" s="243"/>
      <c r="D111" s="243"/>
      <c r="E111" s="10"/>
      <c r="F111" s="10"/>
      <c r="G111" s="10"/>
      <c r="H111" s="10"/>
      <c r="I111" s="10"/>
      <c r="J111" s="10"/>
    </row>
    <row r="112" spans="1:10" ht="26.4" x14ac:dyDescent="0.25">
      <c r="A112" s="241" t="s">
        <v>140</v>
      </c>
      <c r="B112" s="243"/>
      <c r="C112" s="242" t="s">
        <v>3</v>
      </c>
      <c r="D112" s="242" t="s">
        <v>141</v>
      </c>
    </row>
    <row r="113" spans="1:4" ht="6.75" customHeight="1" x14ac:dyDescent="0.25">
      <c r="A113" s="95"/>
      <c r="B113" s="96"/>
      <c r="C113" s="96"/>
      <c r="D113" s="96"/>
    </row>
    <row r="114" spans="1:4" x14ac:dyDescent="0.25">
      <c r="A114" s="211" t="s">
        <v>341</v>
      </c>
      <c r="B114" s="119">
        <f>SUM(B116:B127)</f>
        <v>2808.0485095244499</v>
      </c>
      <c r="C114" s="119">
        <f>SUM(C116:C127)</f>
        <v>2334.4591612448189</v>
      </c>
      <c r="D114" s="119">
        <f>SUM(D116:D127)</f>
        <v>473.58934827963083</v>
      </c>
    </row>
    <row r="115" spans="1:4" x14ac:dyDescent="0.25">
      <c r="A115" s="109" t="s">
        <v>143</v>
      </c>
      <c r="B115" s="176"/>
      <c r="C115" s="176"/>
      <c r="D115" s="176"/>
    </row>
    <row r="116" spans="1:4" x14ac:dyDescent="0.25">
      <c r="A116" s="11" t="s">
        <v>174</v>
      </c>
      <c r="B116" s="138">
        <f t="shared" ref="B116:B127" si="12">SUM(C116,D116)</f>
        <v>70.313572675891976</v>
      </c>
      <c r="C116" s="138">
        <v>37.621795115684598</v>
      </c>
      <c r="D116" s="138">
        <v>32.691777560207377</v>
      </c>
    </row>
    <row r="117" spans="1:4" x14ac:dyDescent="0.25">
      <c r="A117" s="11" t="s">
        <v>175</v>
      </c>
      <c r="B117" s="138">
        <f t="shared" si="12"/>
        <v>397.79082771311568</v>
      </c>
      <c r="C117" s="138">
        <v>382.77067068260965</v>
      </c>
      <c r="D117" s="138">
        <v>15.020157030506015</v>
      </c>
    </row>
    <row r="118" spans="1:4" x14ac:dyDescent="0.25">
      <c r="A118" s="11" t="s">
        <v>176</v>
      </c>
      <c r="B118" s="138">
        <f t="shared" si="12"/>
        <v>1012.8711884625397</v>
      </c>
      <c r="C118" s="138">
        <v>915.04033588509594</v>
      </c>
      <c r="D118" s="138">
        <v>97.830852577443835</v>
      </c>
    </row>
    <row r="119" spans="1:4" x14ac:dyDescent="0.25">
      <c r="A119" s="11" t="s">
        <v>342</v>
      </c>
      <c r="B119" s="138">
        <f t="shared" si="12"/>
        <v>89.001358994824017</v>
      </c>
      <c r="C119" s="138">
        <v>79.249341070312028</v>
      </c>
      <c r="D119" s="138">
        <v>9.7520179245119962</v>
      </c>
    </row>
    <row r="120" spans="1:4" x14ac:dyDescent="0.25">
      <c r="A120" s="11" t="s">
        <v>343</v>
      </c>
      <c r="B120" s="138">
        <f t="shared" si="12"/>
        <v>8.862551738850998</v>
      </c>
      <c r="C120" s="138">
        <v>8.4937231675169986</v>
      </c>
      <c r="D120" s="138">
        <v>0.36882857133399982</v>
      </c>
    </row>
    <row r="121" spans="1:4" x14ac:dyDescent="0.25">
      <c r="A121" s="11" t="s">
        <v>344</v>
      </c>
      <c r="B121" s="138">
        <f t="shared" si="12"/>
        <v>7.1262565108539961</v>
      </c>
      <c r="C121" s="138">
        <v>7.0092565108839961</v>
      </c>
      <c r="D121" s="138">
        <v>0.11699999996999999</v>
      </c>
    </row>
    <row r="122" spans="1:4" x14ac:dyDescent="0.25">
      <c r="A122" s="11" t="s">
        <v>172</v>
      </c>
      <c r="B122" s="138">
        <f t="shared" si="12"/>
        <v>442.51798986059146</v>
      </c>
      <c r="C122" s="138">
        <v>281.76837055121609</v>
      </c>
      <c r="D122" s="138">
        <v>160.74961930937533</v>
      </c>
    </row>
    <row r="123" spans="1:4" x14ac:dyDescent="0.25">
      <c r="A123" s="11" t="s">
        <v>182</v>
      </c>
      <c r="B123" s="138">
        <f t="shared" si="12"/>
        <v>184.75179003007153</v>
      </c>
      <c r="C123" s="138">
        <v>173.50221675557552</v>
      </c>
      <c r="D123" s="138">
        <v>11.24957327449601</v>
      </c>
    </row>
    <row r="124" spans="1:4" x14ac:dyDescent="0.25">
      <c r="A124" s="151" t="s">
        <v>183</v>
      </c>
      <c r="B124" s="138">
        <f t="shared" si="12"/>
        <v>156.82802798912158</v>
      </c>
      <c r="C124" s="138">
        <v>77.058091052374223</v>
      </c>
      <c r="D124" s="138">
        <v>79.769936936747357</v>
      </c>
    </row>
    <row r="125" spans="1:4" x14ac:dyDescent="0.25">
      <c r="A125" s="11" t="s">
        <v>184</v>
      </c>
      <c r="B125" s="138">
        <f t="shared" si="12"/>
        <v>150.85930437528106</v>
      </c>
      <c r="C125" s="138">
        <v>128.77235872026307</v>
      </c>
      <c r="D125" s="138">
        <v>22.086945655017999</v>
      </c>
    </row>
    <row r="126" spans="1:4" x14ac:dyDescent="0.25">
      <c r="A126" s="11" t="s">
        <v>185</v>
      </c>
      <c r="B126" s="138">
        <f t="shared" si="12"/>
        <v>282.80278885996483</v>
      </c>
      <c r="C126" s="138">
        <v>240.64213035647185</v>
      </c>
      <c r="D126" s="138">
        <v>42.160658503493003</v>
      </c>
    </row>
    <row r="127" spans="1:4" x14ac:dyDescent="0.25">
      <c r="A127" s="11" t="s">
        <v>186</v>
      </c>
      <c r="B127" s="138">
        <f t="shared" si="12"/>
        <v>4.3228523133430006</v>
      </c>
      <c r="C127" s="138">
        <v>2.5308713768150004</v>
      </c>
      <c r="D127" s="138">
        <v>1.7919809365279999</v>
      </c>
    </row>
    <row r="128" spans="1:4" ht="6.75" customHeight="1" thickBot="1" x14ac:dyDescent="0.3">
      <c r="A128" s="94"/>
      <c r="B128" s="94"/>
      <c r="C128" s="94"/>
      <c r="D128" s="94"/>
    </row>
    <row r="130" spans="1:4" x14ac:dyDescent="0.25">
      <c r="A130" s="286" t="s">
        <v>373</v>
      </c>
      <c r="B130" s="286"/>
      <c r="C130" s="286"/>
      <c r="D130" s="286"/>
    </row>
    <row r="131" spans="1:4" x14ac:dyDescent="0.25">
      <c r="A131" s="13"/>
      <c r="B131" s="13"/>
      <c r="C131" s="13"/>
      <c r="D131" s="13"/>
    </row>
    <row r="132" spans="1:4" x14ac:dyDescent="0.25">
      <c r="A132" s="241" t="s">
        <v>139</v>
      </c>
      <c r="B132" s="242" t="s">
        <v>0</v>
      </c>
      <c r="C132" s="243"/>
      <c r="D132" s="243"/>
    </row>
    <row r="133" spans="1:4" ht="26.4" x14ac:dyDescent="0.25">
      <c r="A133" s="241" t="s">
        <v>140</v>
      </c>
      <c r="B133" s="243"/>
      <c r="C133" s="242" t="s">
        <v>3</v>
      </c>
      <c r="D133" s="242" t="s">
        <v>141</v>
      </c>
    </row>
    <row r="134" spans="1:4" ht="6.75" customHeight="1" x14ac:dyDescent="0.25">
      <c r="A134" s="95"/>
      <c r="B134" s="96"/>
      <c r="C134" s="96"/>
      <c r="D134" s="96"/>
    </row>
    <row r="135" spans="1:4" x14ac:dyDescent="0.25">
      <c r="A135" s="211" t="s">
        <v>341</v>
      </c>
      <c r="B135" s="119">
        <f t="shared" ref="B135:D135" si="13">SUM(B137:B141)</f>
        <v>2808.0485089953618</v>
      </c>
      <c r="C135" s="119">
        <f t="shared" si="13"/>
        <v>2334.4591607157295</v>
      </c>
      <c r="D135" s="119">
        <f t="shared" si="13"/>
        <v>473.58934827963196</v>
      </c>
    </row>
    <row r="136" spans="1:4" x14ac:dyDescent="0.25">
      <c r="A136" s="109" t="s">
        <v>143</v>
      </c>
      <c r="B136" s="179"/>
      <c r="C136" s="179"/>
      <c r="D136" s="179"/>
    </row>
    <row r="137" spans="1:4" x14ac:dyDescent="0.25">
      <c r="A137" s="11" t="s">
        <v>384</v>
      </c>
      <c r="B137" s="138">
        <f>SUM(C137,D137)</f>
        <v>1705.2068411288933</v>
      </c>
      <c r="C137" s="138">
        <v>1455.1919829999999</v>
      </c>
      <c r="D137" s="138">
        <v>250.01485812889337</v>
      </c>
    </row>
    <row r="138" spans="1:4" x14ac:dyDescent="0.25">
      <c r="A138" s="11" t="s">
        <v>345</v>
      </c>
      <c r="B138" s="138">
        <f t="shared" ref="B138:B141" si="14">SUM(C138,D138)</f>
        <v>712.2915227911775</v>
      </c>
      <c r="C138" s="138">
        <v>577.97187659999997</v>
      </c>
      <c r="D138" s="138">
        <v>134.3196461911775</v>
      </c>
    </row>
    <row r="139" spans="1:4" x14ac:dyDescent="0.25">
      <c r="A139" s="11" t="s">
        <v>346</v>
      </c>
      <c r="B139" s="138">
        <f t="shared" si="14"/>
        <v>18.505788073999</v>
      </c>
      <c r="C139" s="138">
        <v>16.646996115729998</v>
      </c>
      <c r="D139" s="138">
        <v>1.8587919582690002</v>
      </c>
    </row>
    <row r="140" spans="1:4" x14ac:dyDescent="0.25">
      <c r="A140" s="11" t="s">
        <v>347</v>
      </c>
      <c r="B140" s="138">
        <f t="shared" si="14"/>
        <v>191.95159645994204</v>
      </c>
      <c r="C140" s="138">
        <v>157.52230689999999</v>
      </c>
      <c r="D140" s="138">
        <v>34.429289559942049</v>
      </c>
    </row>
    <row r="141" spans="1:4" x14ac:dyDescent="0.25">
      <c r="A141" s="151" t="s">
        <v>348</v>
      </c>
      <c r="B141" s="138">
        <f t="shared" si="14"/>
        <v>180.09276054135003</v>
      </c>
      <c r="C141" s="138">
        <v>127.1259981</v>
      </c>
      <c r="D141" s="138">
        <v>52.966762441350028</v>
      </c>
    </row>
    <row r="142" spans="1:4" ht="6.75" customHeight="1" thickBot="1" x14ac:dyDescent="0.3">
      <c r="A142" s="94"/>
      <c r="B142" s="94"/>
      <c r="C142" s="94"/>
      <c r="D142" s="94"/>
    </row>
    <row r="144" spans="1:4" x14ac:dyDescent="0.25">
      <c r="A144" s="216" t="s">
        <v>47</v>
      </c>
    </row>
    <row r="145" spans="1:1" s="13" customFormat="1" x14ac:dyDescent="0.25">
      <c r="A145" s="207" t="s">
        <v>339</v>
      </c>
    </row>
    <row r="146" spans="1:1" s="13" customFormat="1" x14ac:dyDescent="0.25">
      <c r="A146" s="207" t="s">
        <v>376</v>
      </c>
    </row>
    <row r="152" spans="1:1" x14ac:dyDescent="0.25">
      <c r="A152" s="77" t="s">
        <v>55</v>
      </c>
    </row>
  </sheetData>
  <mergeCells count="11">
    <mergeCell ref="A1:D1"/>
    <mergeCell ref="A13:I13"/>
    <mergeCell ref="A109:D109"/>
    <mergeCell ref="A130:D130"/>
    <mergeCell ref="A98:D98"/>
    <mergeCell ref="A15:D15"/>
    <mergeCell ref="A41:D41"/>
    <mergeCell ref="A43:D43"/>
    <mergeCell ref="A55:D55"/>
    <mergeCell ref="A71:D71"/>
    <mergeCell ref="A85:D85"/>
  </mergeCells>
  <hyperlinks>
    <hyperlink ref="A152" location="'List of tables'!A1" display="Go to list of tables." xr:uid="{851F52FF-382B-459C-8292-592A02CADB67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6F86A-333B-439E-B36B-7FB67E081E1A}">
  <dimension ref="A1:H199"/>
  <sheetViews>
    <sheetView workbookViewId="0">
      <selection activeCell="G22" sqref="G22"/>
    </sheetView>
  </sheetViews>
  <sheetFormatPr defaultColWidth="8.88671875" defaultRowHeight="13.2" x14ac:dyDescent="0.25"/>
  <cols>
    <col min="1" max="1" width="25.6640625" style="6" customWidth="1"/>
    <col min="2" max="8" width="12.6640625" style="6" customWidth="1"/>
    <col min="9" max="16384" width="8.88671875" style="6"/>
  </cols>
  <sheetData>
    <row r="1" spans="1:5" x14ac:dyDescent="0.25">
      <c r="A1" s="286" t="s">
        <v>195</v>
      </c>
      <c r="B1" s="286"/>
      <c r="C1" s="286"/>
      <c r="D1" s="286"/>
      <c r="E1" s="286"/>
    </row>
    <row r="2" spans="1:5" x14ac:dyDescent="0.25">
      <c r="A2" s="13"/>
      <c r="B2" s="13"/>
      <c r="C2" s="13"/>
      <c r="D2" s="13"/>
      <c r="E2" s="13"/>
    </row>
    <row r="3" spans="1:5" x14ac:dyDescent="0.25">
      <c r="A3" s="241"/>
      <c r="B3" s="247"/>
      <c r="C3" s="288" t="s">
        <v>196</v>
      </c>
      <c r="D3" s="288"/>
      <c r="E3" s="288"/>
    </row>
    <row r="4" spans="1:5" x14ac:dyDescent="0.25">
      <c r="A4" s="241"/>
      <c r="B4" s="249" t="s">
        <v>197</v>
      </c>
      <c r="C4" s="250" t="s">
        <v>198</v>
      </c>
      <c r="D4" s="249" t="s">
        <v>199</v>
      </c>
      <c r="E4" s="249" t="s">
        <v>200</v>
      </c>
    </row>
    <row r="5" spans="1:5" ht="6.75" customHeight="1" x14ac:dyDescent="0.25">
      <c r="A5" s="122"/>
      <c r="B5" s="123"/>
      <c r="C5" s="123"/>
      <c r="D5" s="123"/>
      <c r="E5" s="123"/>
    </row>
    <row r="6" spans="1:5" x14ac:dyDescent="0.25">
      <c r="A6" s="217" t="s">
        <v>0</v>
      </c>
      <c r="B6" s="124"/>
      <c r="C6" s="124"/>
      <c r="D6" s="124"/>
      <c r="E6" s="124"/>
    </row>
    <row r="7" spans="1:5" x14ac:dyDescent="0.25">
      <c r="A7" s="218" t="s">
        <v>201</v>
      </c>
      <c r="B7" s="125">
        <f t="shared" ref="B7:E8" si="0">SUM(B11,B15)</f>
        <v>13702.378453630001</v>
      </c>
      <c r="C7" s="125">
        <f t="shared" si="0"/>
        <v>567.08875356500005</v>
      </c>
      <c r="D7" s="125">
        <f t="shared" si="0"/>
        <v>2541.8055047939997</v>
      </c>
      <c r="E7" s="125">
        <f t="shared" si="0"/>
        <v>10593.484195271001</v>
      </c>
    </row>
    <row r="8" spans="1:5" x14ac:dyDescent="0.25">
      <c r="A8" s="218" t="s">
        <v>202</v>
      </c>
      <c r="B8" s="125">
        <f t="shared" si="0"/>
        <v>208.97703276199996</v>
      </c>
      <c r="C8" s="125">
        <f t="shared" si="0"/>
        <v>103.58828811699999</v>
      </c>
      <c r="D8" s="125">
        <f t="shared" si="0"/>
        <v>52.556058083000003</v>
      </c>
      <c r="E8" s="125">
        <f t="shared" si="0"/>
        <v>52.832686561999999</v>
      </c>
    </row>
    <row r="9" spans="1:5" x14ac:dyDescent="0.25">
      <c r="A9" s="126"/>
      <c r="B9" s="127"/>
      <c r="C9" s="127"/>
      <c r="D9" s="127"/>
      <c r="E9" s="127"/>
    </row>
    <row r="10" spans="1:5" x14ac:dyDescent="0.25">
      <c r="A10" s="219" t="s">
        <v>3</v>
      </c>
      <c r="B10" s="128"/>
      <c r="C10" s="128"/>
      <c r="D10" s="128"/>
      <c r="E10" s="128"/>
    </row>
    <row r="11" spans="1:5" x14ac:dyDescent="0.25">
      <c r="A11" s="129" t="s">
        <v>201</v>
      </c>
      <c r="B11" s="130">
        <f>SUM(C11:E11)</f>
        <v>8198.4508875440006</v>
      </c>
      <c r="C11" s="130">
        <v>500.84500358000003</v>
      </c>
      <c r="D11" s="130">
        <v>1833.29712666</v>
      </c>
      <c r="E11" s="130">
        <v>5864.3087573040011</v>
      </c>
    </row>
    <row r="12" spans="1:5" x14ac:dyDescent="0.25">
      <c r="A12" s="129" t="s">
        <v>202</v>
      </c>
      <c r="B12" s="130">
        <f>SUM(C12:E12)</f>
        <v>160.49276787499997</v>
      </c>
      <c r="C12" s="130">
        <v>88.784850467999988</v>
      </c>
      <c r="D12" s="130">
        <v>41.024353649000005</v>
      </c>
      <c r="E12" s="130">
        <v>30.683563758000005</v>
      </c>
    </row>
    <row r="13" spans="1:5" x14ac:dyDescent="0.25">
      <c r="A13" s="131"/>
      <c r="B13" s="127"/>
      <c r="C13" s="132"/>
      <c r="D13" s="132"/>
      <c r="E13" s="132"/>
    </row>
    <row r="14" spans="1:5" x14ac:dyDescent="0.25">
      <c r="A14" s="219" t="s">
        <v>203</v>
      </c>
      <c r="B14" s="133"/>
      <c r="C14" s="133"/>
      <c r="D14" s="133"/>
      <c r="E14" s="133"/>
    </row>
    <row r="15" spans="1:5" x14ac:dyDescent="0.25">
      <c r="A15" s="134" t="s">
        <v>201</v>
      </c>
      <c r="B15" s="130">
        <f>SUM(C15:E15)</f>
        <v>5503.9275660859994</v>
      </c>
      <c r="C15" s="130">
        <v>66.243749984999994</v>
      </c>
      <c r="D15" s="130">
        <v>708.50837813399994</v>
      </c>
      <c r="E15" s="130">
        <v>4729.1754379669992</v>
      </c>
    </row>
    <row r="16" spans="1:5" x14ac:dyDescent="0.25">
      <c r="A16" s="134" t="s">
        <v>202</v>
      </c>
      <c r="B16" s="130">
        <f>SUM(C16:E16)</f>
        <v>48.484264886999995</v>
      </c>
      <c r="C16" s="130">
        <v>14.803437648999999</v>
      </c>
      <c r="D16" s="130">
        <v>11.531704434</v>
      </c>
      <c r="E16" s="130">
        <v>22.149122803999994</v>
      </c>
    </row>
    <row r="17" spans="1:5" ht="6.75" customHeight="1" thickBot="1" x14ac:dyDescent="0.3">
      <c r="A17" s="94"/>
      <c r="B17" s="94"/>
      <c r="C17" s="94"/>
      <c r="D17" s="94"/>
      <c r="E17" s="94"/>
    </row>
    <row r="19" spans="1:5" x14ac:dyDescent="0.25">
      <c r="A19" s="286" t="s">
        <v>204</v>
      </c>
      <c r="B19" s="286"/>
      <c r="C19" s="286"/>
      <c r="D19" s="286"/>
      <c r="E19" s="286"/>
    </row>
    <row r="20" spans="1:5" x14ac:dyDescent="0.25">
      <c r="A20" s="13"/>
      <c r="B20" s="13"/>
      <c r="C20" s="13"/>
      <c r="D20" s="13"/>
      <c r="E20" s="13"/>
    </row>
    <row r="21" spans="1:5" ht="13.2" customHeight="1" x14ac:dyDescent="0.25">
      <c r="A21" s="241"/>
      <c r="B21" s="247"/>
      <c r="C21" s="288" t="s">
        <v>196</v>
      </c>
      <c r="D21" s="288"/>
      <c r="E21" s="288"/>
    </row>
    <row r="22" spans="1:5" x14ac:dyDescent="0.25">
      <c r="A22" s="241"/>
      <c r="B22" s="249" t="s">
        <v>197</v>
      </c>
      <c r="C22" s="250" t="s">
        <v>198</v>
      </c>
      <c r="D22" s="249" t="s">
        <v>199</v>
      </c>
      <c r="E22" s="249" t="s">
        <v>200</v>
      </c>
    </row>
    <row r="23" spans="1:5" ht="6.75" customHeight="1" x14ac:dyDescent="0.25">
      <c r="A23" s="122"/>
      <c r="B23" s="135"/>
      <c r="C23" s="135"/>
      <c r="D23" s="135"/>
      <c r="E23" s="135"/>
    </row>
    <row r="24" spans="1:5" x14ac:dyDescent="0.25">
      <c r="A24" s="217" t="s">
        <v>0</v>
      </c>
      <c r="B24" s="124"/>
      <c r="C24" s="124"/>
      <c r="D24" s="124"/>
      <c r="E24" s="124"/>
    </row>
    <row r="25" spans="1:5" x14ac:dyDescent="0.25">
      <c r="A25" s="218" t="s">
        <v>205</v>
      </c>
      <c r="B25" s="125">
        <f>SUM(B29,B33)</f>
        <v>5975.1950106279983</v>
      </c>
      <c r="C25" s="125">
        <f t="shared" ref="C25:E26" si="1">SUM(C29,C33)</f>
        <v>61.201169159999999</v>
      </c>
      <c r="D25" s="125">
        <f t="shared" si="1"/>
        <v>2978.1366985319992</v>
      </c>
      <c r="E25" s="125">
        <f t="shared" si="1"/>
        <v>2935.8571429359999</v>
      </c>
    </row>
    <row r="26" spans="1:5" x14ac:dyDescent="0.25">
      <c r="A26" s="218" t="s">
        <v>202</v>
      </c>
      <c r="B26" s="125">
        <f>SUM(B30,B34)</f>
        <v>84.555978210999982</v>
      </c>
      <c r="C26" s="125">
        <f t="shared" si="1"/>
        <v>7.3284983550000007</v>
      </c>
      <c r="D26" s="125">
        <f t="shared" si="1"/>
        <v>56.525098902999979</v>
      </c>
      <c r="E26" s="125">
        <f t="shared" si="1"/>
        <v>20.702380952999995</v>
      </c>
    </row>
    <row r="27" spans="1:5" x14ac:dyDescent="0.25">
      <c r="A27" s="126"/>
      <c r="B27" s="127"/>
      <c r="C27" s="127"/>
      <c r="D27" s="127"/>
      <c r="E27" s="127"/>
    </row>
    <row r="28" spans="1:5" x14ac:dyDescent="0.25">
      <c r="A28" s="219" t="s">
        <v>3</v>
      </c>
      <c r="B28" s="128"/>
      <c r="C28" s="128"/>
      <c r="D28" s="128"/>
      <c r="E28" s="128"/>
    </row>
    <row r="29" spans="1:5" x14ac:dyDescent="0.25">
      <c r="A29" s="129" t="s">
        <v>205</v>
      </c>
      <c r="B29" s="130">
        <f>SUM(C29:E29)</f>
        <v>3348.321822595999</v>
      </c>
      <c r="C29" s="130">
        <v>44.766386558000001</v>
      </c>
      <c r="D29" s="130">
        <v>1840.6982929099993</v>
      </c>
      <c r="E29" s="130">
        <v>1462.857143128</v>
      </c>
    </row>
    <row r="30" spans="1:5" x14ac:dyDescent="0.25">
      <c r="A30" s="129" t="s">
        <v>202</v>
      </c>
      <c r="B30" s="130">
        <f>SUM(C30:E30)</f>
        <v>51.152850832999988</v>
      </c>
      <c r="C30" s="130">
        <v>4.9806722690000003</v>
      </c>
      <c r="D30" s="130">
        <v>35.886464275999984</v>
      </c>
      <c r="E30" s="130">
        <v>10.285714287999998</v>
      </c>
    </row>
    <row r="31" spans="1:5" x14ac:dyDescent="0.25">
      <c r="A31" s="131"/>
      <c r="B31" s="127"/>
      <c r="C31" s="132"/>
      <c r="D31" s="132"/>
      <c r="E31" s="132"/>
    </row>
    <row r="32" spans="1:5" x14ac:dyDescent="0.25">
      <c r="A32" s="219" t="s">
        <v>203</v>
      </c>
      <c r="B32" s="133"/>
      <c r="C32" s="133"/>
      <c r="D32" s="133"/>
      <c r="E32" s="133"/>
    </row>
    <row r="33" spans="1:8" x14ac:dyDescent="0.25">
      <c r="A33" s="129" t="s">
        <v>205</v>
      </c>
      <c r="B33" s="130">
        <f>SUM(C33:E33)</f>
        <v>2626.8731880319997</v>
      </c>
      <c r="C33" s="130">
        <v>16.434782601999999</v>
      </c>
      <c r="D33" s="130">
        <v>1137.4384056219999</v>
      </c>
      <c r="E33" s="130">
        <v>1472.9999998079998</v>
      </c>
    </row>
    <row r="34" spans="1:8" x14ac:dyDescent="0.25">
      <c r="A34" s="129" t="s">
        <v>202</v>
      </c>
      <c r="B34" s="130">
        <f>SUM(C34:E34)</f>
        <v>33.403127377999994</v>
      </c>
      <c r="C34" s="130">
        <v>2.347826086</v>
      </c>
      <c r="D34" s="130">
        <v>20.638634626999995</v>
      </c>
      <c r="E34" s="130">
        <v>10.416666664999999</v>
      </c>
    </row>
    <row r="35" spans="1:8" ht="6.75" customHeight="1" thickBot="1" x14ac:dyDescent="0.3">
      <c r="A35" s="94"/>
      <c r="B35" s="94"/>
      <c r="C35" s="94"/>
      <c r="D35" s="94"/>
      <c r="E35" s="94"/>
    </row>
    <row r="37" spans="1:8" x14ac:dyDescent="0.25">
      <c r="A37" s="286" t="s">
        <v>206</v>
      </c>
      <c r="B37" s="286"/>
      <c r="C37" s="286"/>
      <c r="D37" s="286"/>
    </row>
    <row r="38" spans="1:8" x14ac:dyDescent="0.25">
      <c r="A38" s="13"/>
      <c r="B38" s="13"/>
      <c r="C38" s="13"/>
      <c r="D38" s="13"/>
    </row>
    <row r="39" spans="1:8" x14ac:dyDescent="0.25">
      <c r="A39" s="241" t="s">
        <v>139</v>
      </c>
      <c r="B39" s="247" t="s">
        <v>0</v>
      </c>
      <c r="C39" s="288"/>
      <c r="D39" s="288"/>
    </row>
    <row r="40" spans="1:8" ht="26.4" x14ac:dyDescent="0.25">
      <c r="A40" s="241" t="s">
        <v>140</v>
      </c>
      <c r="B40" s="249"/>
      <c r="C40" s="250" t="s">
        <v>3</v>
      </c>
      <c r="D40" s="248" t="s">
        <v>141</v>
      </c>
    </row>
    <row r="41" spans="1:8" ht="6.75" customHeight="1" x14ac:dyDescent="0.25">
      <c r="A41" s="95"/>
      <c r="B41" s="95"/>
      <c r="C41" s="95"/>
      <c r="D41" s="112"/>
    </row>
    <row r="42" spans="1:8" x14ac:dyDescent="0.25">
      <c r="A42" s="211" t="s">
        <v>25</v>
      </c>
      <c r="B42" s="119">
        <f t="shared" ref="B42:D42" si="2">SUM(B44:B45)</f>
        <v>12768.440582727018</v>
      </c>
      <c r="C42" s="119">
        <f t="shared" si="2"/>
        <v>8836.8698084570115</v>
      </c>
      <c r="D42" s="119">
        <f t="shared" si="2"/>
        <v>3931.5707742700056</v>
      </c>
    </row>
    <row r="43" spans="1:8" x14ac:dyDescent="0.25">
      <c r="A43" s="109" t="s">
        <v>143</v>
      </c>
      <c r="B43" s="136"/>
      <c r="C43" s="136"/>
      <c r="D43" s="137"/>
    </row>
    <row r="44" spans="1:8" x14ac:dyDescent="0.25">
      <c r="A44" s="11" t="s">
        <v>207</v>
      </c>
      <c r="B44" s="138">
        <f>SUM(C44,D44)</f>
        <v>11098.763920581016</v>
      </c>
      <c r="C44" s="138">
        <v>7745.3678378110098</v>
      </c>
      <c r="D44" s="138">
        <v>3353.3960827700048</v>
      </c>
    </row>
    <row r="45" spans="1:8" x14ac:dyDescent="0.25">
      <c r="A45" s="11" t="s">
        <v>208</v>
      </c>
      <c r="B45" s="138">
        <f>SUM(C45,D45)</f>
        <v>1669.6766621460024</v>
      </c>
      <c r="C45" s="138">
        <v>1091.5019706460014</v>
      </c>
      <c r="D45" s="138">
        <v>578.1746915000009</v>
      </c>
    </row>
    <row r="46" spans="1:8" ht="6.75" customHeight="1" thickBot="1" x14ac:dyDescent="0.3">
      <c r="A46" s="94"/>
      <c r="B46" s="94"/>
      <c r="C46" s="94"/>
      <c r="D46" s="94"/>
    </row>
    <row r="48" spans="1:8" ht="13.2" customHeight="1" x14ac:dyDescent="0.25">
      <c r="A48" s="286" t="s">
        <v>209</v>
      </c>
      <c r="B48" s="286"/>
      <c r="C48" s="286"/>
      <c r="D48" s="286"/>
      <c r="E48" s="286"/>
      <c r="F48" s="286"/>
      <c r="G48" s="286"/>
      <c r="H48" s="286"/>
    </row>
    <row r="50" spans="1:8" x14ac:dyDescent="0.25">
      <c r="A50" s="241"/>
      <c r="B50" s="251"/>
      <c r="C50" s="288" t="s">
        <v>210</v>
      </c>
      <c r="D50" s="288"/>
      <c r="E50" s="288"/>
      <c r="F50" s="288"/>
      <c r="G50" s="288"/>
      <c r="H50" s="288"/>
    </row>
    <row r="51" spans="1:8" x14ac:dyDescent="0.25">
      <c r="A51" s="241"/>
      <c r="B51" s="252" t="s">
        <v>197</v>
      </c>
      <c r="C51" s="253" t="s">
        <v>211</v>
      </c>
      <c r="D51" s="253" t="s">
        <v>212</v>
      </c>
      <c r="E51" s="253" t="s">
        <v>213</v>
      </c>
      <c r="F51" s="253" t="s">
        <v>214</v>
      </c>
      <c r="G51" s="248" t="s">
        <v>215</v>
      </c>
      <c r="H51" s="248" t="s">
        <v>216</v>
      </c>
    </row>
    <row r="52" spans="1:8" ht="6.75" customHeight="1" x14ac:dyDescent="0.25">
      <c r="A52" s="139"/>
      <c r="B52" s="139"/>
      <c r="C52" s="139"/>
      <c r="D52" s="139"/>
      <c r="E52" s="139"/>
      <c r="F52" s="139"/>
      <c r="G52" s="139"/>
      <c r="H52" s="139"/>
    </row>
    <row r="53" spans="1:8" x14ac:dyDescent="0.25">
      <c r="A53" s="217" t="s">
        <v>0</v>
      </c>
      <c r="B53" s="140"/>
      <c r="C53" s="140"/>
      <c r="D53" s="140"/>
      <c r="E53" s="140"/>
      <c r="F53" s="140"/>
      <c r="G53" s="140"/>
      <c r="H53" s="140"/>
    </row>
    <row r="54" spans="1:8" x14ac:dyDescent="0.25">
      <c r="A54" s="218" t="s">
        <v>217</v>
      </c>
      <c r="B54" s="141">
        <f>SUM(B58,B62)</f>
        <v>12768.440582726998</v>
      </c>
      <c r="C54" s="141">
        <f t="shared" ref="C54:H55" si="3">SUM(C58,C62)</f>
        <v>830.62004396499992</v>
      </c>
      <c r="D54" s="141">
        <f t="shared" si="3"/>
        <v>1285.7986733809998</v>
      </c>
      <c r="E54" s="141">
        <f t="shared" si="3"/>
        <v>851.53146558599985</v>
      </c>
      <c r="F54" s="141">
        <f t="shared" si="3"/>
        <v>3709.3431396399988</v>
      </c>
      <c r="G54" s="141">
        <f t="shared" si="3"/>
        <v>2826.9060170479997</v>
      </c>
      <c r="H54" s="141">
        <f t="shared" si="3"/>
        <v>3264.2412431070002</v>
      </c>
    </row>
    <row r="55" spans="1:8" x14ac:dyDescent="0.25">
      <c r="A55" s="218" t="s">
        <v>202</v>
      </c>
      <c r="B55" s="141">
        <f>SUM(B59,B63)</f>
        <v>758.14158365399999</v>
      </c>
      <c r="C55" s="141">
        <f t="shared" si="3"/>
        <v>309.30597750299995</v>
      </c>
      <c r="D55" s="141">
        <f t="shared" si="3"/>
        <v>199.75138195399998</v>
      </c>
      <c r="E55" s="141">
        <f t="shared" si="3"/>
        <v>60.728012418999995</v>
      </c>
      <c r="F55" s="141">
        <f t="shared" si="3"/>
        <v>118.91817000799996</v>
      </c>
      <c r="G55" s="141">
        <f t="shared" si="3"/>
        <v>46.811200140999993</v>
      </c>
      <c r="H55" s="141">
        <f t="shared" si="3"/>
        <v>22.626841628999998</v>
      </c>
    </row>
    <row r="56" spans="1:8" x14ac:dyDescent="0.25">
      <c r="A56" s="142"/>
      <c r="B56" s="143"/>
      <c r="C56" s="143"/>
      <c r="D56" s="143"/>
      <c r="E56" s="143"/>
      <c r="F56" s="143"/>
      <c r="G56" s="143"/>
      <c r="H56" s="143"/>
    </row>
    <row r="57" spans="1:8" x14ac:dyDescent="0.25">
      <c r="A57" s="219" t="s">
        <v>3</v>
      </c>
      <c r="B57" s="144"/>
      <c r="C57" s="144"/>
      <c r="D57" s="144"/>
      <c r="E57" s="144"/>
      <c r="F57" s="144"/>
      <c r="G57" s="144"/>
      <c r="H57" s="144"/>
    </row>
    <row r="58" spans="1:8" x14ac:dyDescent="0.25">
      <c r="A58" s="145" t="s">
        <v>217</v>
      </c>
      <c r="B58" s="146">
        <f>SUM(C58:H58)</f>
        <v>8836.8698084569987</v>
      </c>
      <c r="C58" s="146">
        <v>559.97467677099996</v>
      </c>
      <c r="D58" s="146">
        <v>1023.7989522959998</v>
      </c>
      <c r="E58" s="146">
        <v>504.71480946199995</v>
      </c>
      <c r="F58" s="146">
        <v>2221.4290243679989</v>
      </c>
      <c r="G58" s="146">
        <v>2039.3014912339997</v>
      </c>
      <c r="H58" s="146">
        <v>2487.6508543260002</v>
      </c>
    </row>
    <row r="59" spans="1:8" x14ac:dyDescent="0.25">
      <c r="A59" s="145" t="s">
        <v>202</v>
      </c>
      <c r="B59" s="146">
        <f>SUM(C59:H59)</f>
        <v>517.66263972899992</v>
      </c>
      <c r="C59" s="146">
        <v>197.33327918199996</v>
      </c>
      <c r="D59" s="146">
        <v>160.53819814999997</v>
      </c>
      <c r="E59" s="146">
        <v>34.428062599999997</v>
      </c>
      <c r="F59" s="146">
        <v>74.504294330999969</v>
      </c>
      <c r="G59" s="146">
        <v>33.980247587999997</v>
      </c>
      <c r="H59" s="146">
        <v>16.878557877999999</v>
      </c>
    </row>
    <row r="60" spans="1:8" x14ac:dyDescent="0.25">
      <c r="A60" s="147"/>
      <c r="B60" s="146"/>
      <c r="C60" s="146"/>
      <c r="D60" s="146"/>
      <c r="E60" s="146"/>
      <c r="F60" s="146"/>
      <c r="G60" s="146"/>
      <c r="H60" s="146"/>
    </row>
    <row r="61" spans="1:8" x14ac:dyDescent="0.25">
      <c r="A61" s="219" t="s">
        <v>203</v>
      </c>
      <c r="B61" s="146"/>
      <c r="C61" s="146"/>
      <c r="D61" s="146"/>
      <c r="E61" s="146"/>
      <c r="F61" s="146"/>
      <c r="G61" s="146"/>
      <c r="H61" s="146"/>
    </row>
    <row r="62" spans="1:8" x14ac:dyDescent="0.25">
      <c r="A62" s="145" t="s">
        <v>217</v>
      </c>
      <c r="B62" s="146">
        <f>SUM(C62:H62)</f>
        <v>3931.5707742699997</v>
      </c>
      <c r="C62" s="146">
        <v>270.64536719400002</v>
      </c>
      <c r="D62" s="146">
        <v>261.99972108500003</v>
      </c>
      <c r="E62" s="146">
        <v>346.81665612399991</v>
      </c>
      <c r="F62" s="146">
        <v>1487.9141152719999</v>
      </c>
      <c r="G62" s="146">
        <v>787.60452581399977</v>
      </c>
      <c r="H62" s="146">
        <v>776.590388781</v>
      </c>
    </row>
    <row r="63" spans="1:8" x14ac:dyDescent="0.25">
      <c r="A63" s="145" t="s">
        <v>202</v>
      </c>
      <c r="B63" s="146">
        <f>SUM(C63:H63)</f>
        <v>240.47894392500001</v>
      </c>
      <c r="C63" s="146">
        <v>111.972698321</v>
      </c>
      <c r="D63" s="146">
        <v>39.213183804000003</v>
      </c>
      <c r="E63" s="146">
        <v>26.299949818999995</v>
      </c>
      <c r="F63" s="146">
        <v>44.413875676999993</v>
      </c>
      <c r="G63" s="146">
        <v>12.830952552999996</v>
      </c>
      <c r="H63" s="146">
        <v>5.7482837509999998</v>
      </c>
    </row>
    <row r="64" spans="1:8" ht="6.75" customHeight="1" thickBot="1" x14ac:dyDescent="0.3">
      <c r="A64" s="148"/>
      <c r="B64" s="148"/>
      <c r="C64" s="148"/>
      <c r="D64" s="148"/>
      <c r="E64" s="148"/>
      <c r="F64" s="148"/>
      <c r="G64" s="148"/>
      <c r="H64" s="148"/>
    </row>
    <row r="66" spans="1:8" x14ac:dyDescent="0.25">
      <c r="A66" s="286" t="s">
        <v>218</v>
      </c>
      <c r="B66" s="286"/>
      <c r="C66" s="286"/>
      <c r="D66" s="286"/>
    </row>
    <row r="67" spans="1:8" x14ac:dyDescent="0.25">
      <c r="A67" s="13"/>
      <c r="B67" s="13"/>
      <c r="C67" s="13"/>
      <c r="D67" s="13"/>
    </row>
    <row r="68" spans="1:8" x14ac:dyDescent="0.25">
      <c r="A68" s="241" t="s">
        <v>139</v>
      </c>
      <c r="B68" s="242" t="s">
        <v>0</v>
      </c>
      <c r="C68" s="243"/>
      <c r="D68" s="243"/>
    </row>
    <row r="69" spans="1:8" ht="26.4" x14ac:dyDescent="0.25">
      <c r="A69" s="241" t="s">
        <v>140</v>
      </c>
      <c r="B69" s="243"/>
      <c r="C69" s="242" t="s">
        <v>3</v>
      </c>
      <c r="D69" s="242" t="s">
        <v>141</v>
      </c>
    </row>
    <row r="70" spans="1:8" ht="6.75" customHeight="1" x14ac:dyDescent="0.25">
      <c r="A70" s="95"/>
      <c r="B70" s="95"/>
      <c r="C70" s="95"/>
      <c r="D70" s="112"/>
    </row>
    <row r="71" spans="1:8" x14ac:dyDescent="0.25">
      <c r="A71" s="211" t="s">
        <v>30</v>
      </c>
      <c r="B71" s="119">
        <f t="shared" ref="B71:D71" si="4">SUM(B73:B74)</f>
        <v>4674.0152799620009</v>
      </c>
      <c r="C71" s="119">
        <f t="shared" si="4"/>
        <v>3385.6280806080003</v>
      </c>
      <c r="D71" s="119">
        <f t="shared" si="4"/>
        <v>1288.3871993540008</v>
      </c>
    </row>
    <row r="72" spans="1:8" x14ac:dyDescent="0.25">
      <c r="A72" s="109" t="s">
        <v>143</v>
      </c>
      <c r="B72" s="149"/>
      <c r="C72" s="149"/>
      <c r="D72" s="150"/>
    </row>
    <row r="73" spans="1:8" x14ac:dyDescent="0.25">
      <c r="A73" s="151" t="s">
        <v>219</v>
      </c>
      <c r="B73" s="138">
        <f>SUM(C73,D73)</f>
        <v>3937.288282251001</v>
      </c>
      <c r="C73" s="138">
        <v>2859.4436880500002</v>
      </c>
      <c r="D73" s="138">
        <v>1077.8445942010007</v>
      </c>
    </row>
    <row r="74" spans="1:8" x14ac:dyDescent="0.25">
      <c r="A74" s="151" t="s">
        <v>220</v>
      </c>
      <c r="B74" s="138">
        <f>SUM(C74,D74)</f>
        <v>736.72699771099997</v>
      </c>
      <c r="C74" s="138">
        <v>526.1843925579999</v>
      </c>
      <c r="D74" s="138">
        <v>210.54260515300004</v>
      </c>
    </row>
    <row r="75" spans="1:8" ht="6.75" customHeight="1" thickBot="1" x14ac:dyDescent="0.3">
      <c r="A75" s="94"/>
      <c r="B75" s="94"/>
      <c r="C75" s="94"/>
      <c r="D75" s="94"/>
    </row>
    <row r="77" spans="1:8" ht="13.2" customHeight="1" x14ac:dyDescent="0.25">
      <c r="A77" s="286" t="s">
        <v>221</v>
      </c>
      <c r="B77" s="286"/>
      <c r="C77" s="286"/>
      <c r="D77" s="286"/>
      <c r="E77" s="286"/>
      <c r="F77" s="286"/>
      <c r="G77" s="286"/>
      <c r="H77" s="286"/>
    </row>
    <row r="78" spans="1:8" x14ac:dyDescent="0.25">
      <c r="A78" s="13"/>
      <c r="B78" s="13"/>
      <c r="C78" s="13"/>
      <c r="D78" s="13"/>
      <c r="E78" s="13"/>
      <c r="F78" s="13"/>
      <c r="G78" s="13"/>
      <c r="H78" s="13"/>
    </row>
    <row r="79" spans="1:8" x14ac:dyDescent="0.25">
      <c r="A79" s="254"/>
      <c r="B79" s="254"/>
      <c r="C79" s="288" t="s">
        <v>222</v>
      </c>
      <c r="D79" s="288"/>
      <c r="E79" s="288"/>
      <c r="F79" s="288"/>
      <c r="G79" s="288"/>
      <c r="H79" s="288"/>
    </row>
    <row r="80" spans="1:8" x14ac:dyDescent="0.25">
      <c r="A80" s="254"/>
      <c r="B80" s="248" t="s">
        <v>197</v>
      </c>
      <c r="C80" s="255" t="s">
        <v>223</v>
      </c>
      <c r="D80" s="255" t="s">
        <v>224</v>
      </c>
      <c r="E80" s="255" t="s">
        <v>225</v>
      </c>
      <c r="F80" s="255" t="s">
        <v>226</v>
      </c>
      <c r="G80" s="256" t="s">
        <v>227</v>
      </c>
      <c r="H80" s="256" t="s">
        <v>216</v>
      </c>
    </row>
    <row r="81" spans="1:8" ht="6.75" customHeight="1" x14ac:dyDescent="0.25">
      <c r="A81" s="122"/>
      <c r="B81" s="122"/>
      <c r="C81" s="122"/>
      <c r="D81" s="122"/>
      <c r="E81" s="122"/>
      <c r="F81" s="122"/>
      <c r="G81" s="122"/>
      <c r="H81" s="122"/>
    </row>
    <row r="82" spans="1:8" x14ac:dyDescent="0.25">
      <c r="A82" s="217" t="s">
        <v>0</v>
      </c>
      <c r="B82" s="152"/>
      <c r="C82" s="152"/>
      <c r="D82" s="152"/>
      <c r="E82" s="152"/>
      <c r="F82" s="152"/>
      <c r="G82" s="152"/>
      <c r="H82" s="152"/>
    </row>
    <row r="83" spans="1:8" x14ac:dyDescent="0.25">
      <c r="A83" s="218" t="s">
        <v>228</v>
      </c>
      <c r="B83" s="153">
        <f>SUM(B87,B91)</f>
        <v>4674.0152799620009</v>
      </c>
      <c r="C83" s="153">
        <f t="shared" ref="C83:H84" si="5">SUM(C87,C91)</f>
        <v>662.54325460000007</v>
      </c>
      <c r="D83" s="153">
        <f t="shared" si="5"/>
        <v>620.66894354400006</v>
      </c>
      <c r="E83" s="153">
        <f t="shared" si="5"/>
        <v>802.59529713800021</v>
      </c>
      <c r="F83" s="153">
        <f t="shared" si="5"/>
        <v>900.71169424699997</v>
      </c>
      <c r="G83" s="153">
        <f t="shared" si="5"/>
        <v>1219.6166336609999</v>
      </c>
      <c r="H83" s="153">
        <f t="shared" si="5"/>
        <v>467.87945677199997</v>
      </c>
    </row>
    <row r="84" spans="1:8" x14ac:dyDescent="0.25">
      <c r="A84" s="218" t="s">
        <v>202</v>
      </c>
      <c r="B84" s="153">
        <f>SUM(B88,B92)</f>
        <v>478.422342641</v>
      </c>
      <c r="C84" s="153">
        <f t="shared" si="5"/>
        <v>278.18117294700005</v>
      </c>
      <c r="D84" s="153">
        <f t="shared" si="5"/>
        <v>91.946008833999997</v>
      </c>
      <c r="E84" s="153">
        <f t="shared" si="5"/>
        <v>57.649856347000011</v>
      </c>
      <c r="F84" s="153">
        <f t="shared" si="5"/>
        <v>31.470377546999998</v>
      </c>
      <c r="G84" s="153">
        <f t="shared" si="5"/>
        <v>16.025521192999999</v>
      </c>
      <c r="H84" s="153">
        <f t="shared" si="5"/>
        <v>3.1494057729999998</v>
      </c>
    </row>
    <row r="85" spans="1:8" x14ac:dyDescent="0.25">
      <c r="A85" s="126"/>
      <c r="B85" s="154"/>
      <c r="C85" s="154"/>
      <c r="D85" s="154"/>
      <c r="E85" s="154"/>
      <c r="F85" s="154"/>
      <c r="G85" s="154"/>
      <c r="H85" s="154"/>
    </row>
    <row r="86" spans="1:8" x14ac:dyDescent="0.25">
      <c r="A86" s="219" t="s">
        <v>3</v>
      </c>
      <c r="B86" s="154"/>
      <c r="C86" s="154"/>
      <c r="D86" s="154"/>
      <c r="E86" s="154"/>
      <c r="F86" s="154"/>
      <c r="G86" s="154"/>
      <c r="H86" s="154"/>
    </row>
    <row r="87" spans="1:8" x14ac:dyDescent="0.25">
      <c r="A87" s="129" t="s">
        <v>228</v>
      </c>
      <c r="B87" s="155">
        <f>SUM(C87:H87)</f>
        <v>3385.6280806080003</v>
      </c>
      <c r="C87" s="155">
        <v>501.36587542600006</v>
      </c>
      <c r="D87" s="155">
        <v>438.11114097199999</v>
      </c>
      <c r="E87" s="155">
        <v>469.34299478500009</v>
      </c>
      <c r="F87" s="155">
        <v>711.39860858499992</v>
      </c>
      <c r="G87" s="155">
        <v>919.63526723200005</v>
      </c>
      <c r="H87" s="155">
        <v>345.77419360799996</v>
      </c>
    </row>
    <row r="88" spans="1:8" x14ac:dyDescent="0.25">
      <c r="A88" s="129" t="s">
        <v>202</v>
      </c>
      <c r="B88" s="155">
        <f>SUM(C88:H88)</f>
        <v>347.22706856899998</v>
      </c>
      <c r="C88" s="155">
        <v>209.59262912400004</v>
      </c>
      <c r="D88" s="155">
        <v>65.322202818999997</v>
      </c>
      <c r="E88" s="155">
        <v>34.771231830000005</v>
      </c>
      <c r="F88" s="155">
        <v>23.812171323999998</v>
      </c>
      <c r="G88" s="155">
        <v>11.632059278</v>
      </c>
      <c r="H88" s="155">
        <v>2.096774194</v>
      </c>
    </row>
    <row r="89" spans="1:8" x14ac:dyDescent="0.25">
      <c r="A89" s="131"/>
      <c r="B89" s="154"/>
      <c r="C89" s="154"/>
      <c r="D89" s="154"/>
      <c r="E89" s="154"/>
      <c r="F89" s="154"/>
      <c r="G89" s="154"/>
      <c r="H89" s="154"/>
    </row>
    <row r="90" spans="1:8" x14ac:dyDescent="0.25">
      <c r="A90" s="219" t="s">
        <v>203</v>
      </c>
      <c r="B90" s="156"/>
      <c r="C90" s="156"/>
      <c r="D90" s="156"/>
      <c r="E90" s="156"/>
      <c r="F90" s="156"/>
      <c r="G90" s="156"/>
      <c r="H90" s="156"/>
    </row>
    <row r="91" spans="1:8" x14ac:dyDescent="0.25">
      <c r="A91" s="129" t="s">
        <v>228</v>
      </c>
      <c r="B91" s="155">
        <f>SUM(C91:H91)</f>
        <v>1288.3871993540001</v>
      </c>
      <c r="C91" s="155">
        <v>161.17737917400001</v>
      </c>
      <c r="D91" s="155">
        <v>182.55780257200001</v>
      </c>
      <c r="E91" s="155">
        <v>333.25230235300006</v>
      </c>
      <c r="F91" s="155">
        <v>189.31308566199999</v>
      </c>
      <c r="G91" s="155">
        <v>299.98136642899999</v>
      </c>
      <c r="H91" s="155">
        <v>122.10526316400001</v>
      </c>
    </row>
    <row r="92" spans="1:8" x14ac:dyDescent="0.25">
      <c r="A92" s="129" t="s">
        <v>202</v>
      </c>
      <c r="B92" s="155">
        <f>SUM(C92:H92)</f>
        <v>131.19527407199999</v>
      </c>
      <c r="C92" s="155">
        <v>68.588543822999995</v>
      </c>
      <c r="D92" s="155">
        <v>26.623806015</v>
      </c>
      <c r="E92" s="155">
        <v>22.878624517000002</v>
      </c>
      <c r="F92" s="155">
        <v>7.6582062230000005</v>
      </c>
      <c r="G92" s="155">
        <v>4.3934619149999996</v>
      </c>
      <c r="H92" s="155">
        <v>1.052631579</v>
      </c>
    </row>
    <row r="93" spans="1:8" ht="6.75" customHeight="1" thickBot="1" x14ac:dyDescent="0.3">
      <c r="A93" s="94"/>
      <c r="B93" s="94"/>
      <c r="C93" s="94"/>
      <c r="D93" s="94"/>
      <c r="E93" s="94"/>
      <c r="F93" s="94"/>
      <c r="G93" s="94"/>
      <c r="H93" s="94"/>
    </row>
    <row r="95" spans="1:8" x14ac:dyDescent="0.25">
      <c r="A95" s="286" t="s">
        <v>229</v>
      </c>
      <c r="B95" s="286"/>
      <c r="C95" s="286"/>
      <c r="D95" s="286"/>
    </row>
    <row r="96" spans="1:8" x14ac:dyDescent="0.25">
      <c r="A96" s="13"/>
      <c r="B96" s="13"/>
      <c r="C96" s="13"/>
      <c r="D96" s="13"/>
    </row>
    <row r="97" spans="1:5" x14ac:dyDescent="0.25">
      <c r="A97" s="241" t="s">
        <v>139</v>
      </c>
      <c r="B97" s="242" t="s">
        <v>0</v>
      </c>
      <c r="C97" s="243"/>
      <c r="D97" s="243"/>
    </row>
    <row r="98" spans="1:5" ht="26.4" x14ac:dyDescent="0.25">
      <c r="A98" s="241" t="s">
        <v>140</v>
      </c>
      <c r="B98" s="243"/>
      <c r="C98" s="242" t="s">
        <v>3</v>
      </c>
      <c r="D98" s="242" t="s">
        <v>141</v>
      </c>
    </row>
    <row r="99" spans="1:5" ht="6.75" customHeight="1" x14ac:dyDescent="0.25">
      <c r="A99" s="95"/>
      <c r="B99" s="95"/>
      <c r="C99" s="95"/>
      <c r="D99" s="112"/>
    </row>
    <row r="100" spans="1:5" x14ac:dyDescent="0.25">
      <c r="A100" s="211" t="s">
        <v>20</v>
      </c>
      <c r="B100" s="119">
        <f>SUM(B102:B104)</f>
        <v>35556.146850873993</v>
      </c>
      <c r="C100" s="119">
        <f>SUM(C102:C104)</f>
        <v>33721.780718448994</v>
      </c>
      <c r="D100" s="119">
        <f t="shared" ref="D100" si="6">SUM(D102:D104)</f>
        <v>1834.3661324249999</v>
      </c>
    </row>
    <row r="101" spans="1:5" x14ac:dyDescent="0.25">
      <c r="A101" s="109" t="s">
        <v>143</v>
      </c>
      <c r="B101" s="136"/>
      <c r="C101" s="136"/>
      <c r="D101" s="137"/>
    </row>
    <row r="102" spans="1:5" x14ac:dyDescent="0.25">
      <c r="A102" s="151" t="s">
        <v>230</v>
      </c>
      <c r="B102" s="138">
        <f>SUM(C102,D102)</f>
        <v>8986.6746262029974</v>
      </c>
      <c r="C102" s="138">
        <v>8573.7890427479979</v>
      </c>
      <c r="D102" s="138">
        <v>412.88558345500002</v>
      </c>
    </row>
    <row r="103" spans="1:5" x14ac:dyDescent="0.25">
      <c r="A103" s="151" t="s">
        <v>19</v>
      </c>
      <c r="B103" s="138">
        <f>SUM(C103,D103)</f>
        <v>2454.7317176469992</v>
      </c>
      <c r="C103" s="138">
        <v>2143.6173012139993</v>
      </c>
      <c r="D103" s="138">
        <v>311.11441643299997</v>
      </c>
    </row>
    <row r="104" spans="1:5" x14ac:dyDescent="0.25">
      <c r="A104" s="151" t="s">
        <v>231</v>
      </c>
      <c r="B104" s="138">
        <f>SUM(C104,D104)</f>
        <v>24114.740507023998</v>
      </c>
      <c r="C104" s="138">
        <v>23004.374374486997</v>
      </c>
      <c r="D104" s="138">
        <v>1110.3661325369999</v>
      </c>
    </row>
    <row r="105" spans="1:5" ht="6.75" customHeight="1" thickBot="1" x14ac:dyDescent="0.3">
      <c r="A105" s="94"/>
      <c r="B105" s="94"/>
      <c r="C105" s="94"/>
      <c r="D105" s="94"/>
    </row>
    <row r="107" spans="1:5" x14ac:dyDescent="0.25">
      <c r="A107" s="289" t="s">
        <v>232</v>
      </c>
      <c r="B107" s="289"/>
      <c r="C107" s="289"/>
      <c r="D107" s="289"/>
      <c r="E107" s="289"/>
    </row>
    <row r="108" spans="1:5" x14ac:dyDescent="0.25">
      <c r="A108" s="13"/>
      <c r="B108" s="13"/>
      <c r="C108" s="13"/>
      <c r="D108" s="13"/>
      <c r="E108" s="13"/>
    </row>
    <row r="109" spans="1:5" x14ac:dyDescent="0.25">
      <c r="A109" s="254"/>
      <c r="B109" s="254"/>
      <c r="C109" s="288" t="s">
        <v>233</v>
      </c>
      <c r="D109" s="288"/>
      <c r="E109" s="288"/>
    </row>
    <row r="110" spans="1:5" x14ac:dyDescent="0.25">
      <c r="A110" s="254"/>
      <c r="B110" s="248" t="s">
        <v>197</v>
      </c>
      <c r="C110" s="250" t="s">
        <v>234</v>
      </c>
      <c r="D110" s="249" t="s">
        <v>235</v>
      </c>
      <c r="E110" s="249" t="s">
        <v>200</v>
      </c>
    </row>
    <row r="111" spans="1:5" ht="6.75" customHeight="1" x14ac:dyDescent="0.25">
      <c r="A111" s="122"/>
      <c r="B111" s="122"/>
      <c r="C111" s="122"/>
      <c r="D111" s="122"/>
      <c r="E111" s="122"/>
    </row>
    <row r="112" spans="1:5" x14ac:dyDescent="0.25">
      <c r="A112" s="217" t="s">
        <v>0</v>
      </c>
      <c r="B112" s="152"/>
      <c r="C112" s="152"/>
      <c r="D112" s="152"/>
      <c r="E112" s="152"/>
    </row>
    <row r="113" spans="1:5" x14ac:dyDescent="0.25">
      <c r="A113" s="218" t="s">
        <v>236</v>
      </c>
      <c r="B113" s="125">
        <f>SUM(B117,B121)</f>
        <v>35556.146850873993</v>
      </c>
      <c r="C113" s="125">
        <f t="shared" ref="C113:E114" si="7">SUM(C117,C121)</f>
        <v>9.7013824900000003</v>
      </c>
      <c r="D113" s="125">
        <f t="shared" si="7"/>
        <v>1183.2137014340003</v>
      </c>
      <c r="E113" s="125">
        <f t="shared" si="7"/>
        <v>34363.231766949997</v>
      </c>
    </row>
    <row r="114" spans="1:5" x14ac:dyDescent="0.25">
      <c r="A114" s="218" t="s">
        <v>202</v>
      </c>
      <c r="B114" s="125">
        <f>SUM(B118,B122)</f>
        <v>78.718107133999993</v>
      </c>
      <c r="C114" s="125">
        <f t="shared" si="7"/>
        <v>3.7539170510000002</v>
      </c>
      <c r="D114" s="125">
        <f t="shared" si="7"/>
        <v>19.345654398000001</v>
      </c>
      <c r="E114" s="125">
        <f t="shared" si="7"/>
        <v>55.618535684999983</v>
      </c>
    </row>
    <row r="115" spans="1:5" x14ac:dyDescent="0.25">
      <c r="A115" s="126"/>
      <c r="B115" s="127"/>
      <c r="C115" s="127"/>
      <c r="D115" s="127"/>
      <c r="E115" s="127"/>
    </row>
    <row r="116" spans="1:5" x14ac:dyDescent="0.25">
      <c r="A116" s="219" t="s">
        <v>3</v>
      </c>
      <c r="B116" s="128"/>
      <c r="C116" s="128"/>
      <c r="D116" s="128"/>
      <c r="E116" s="128"/>
    </row>
    <row r="117" spans="1:5" x14ac:dyDescent="0.25">
      <c r="A117" s="157" t="s">
        <v>236</v>
      </c>
      <c r="B117" s="158">
        <f>SUM(C117:E117)</f>
        <v>33721.780718448994</v>
      </c>
      <c r="C117" s="158">
        <v>9.7013824900000003</v>
      </c>
      <c r="D117" s="158">
        <v>1079.0031751130002</v>
      </c>
      <c r="E117" s="158">
        <v>32633.076160845994</v>
      </c>
    </row>
    <row r="118" spans="1:5" x14ac:dyDescent="0.25">
      <c r="A118" s="157" t="s">
        <v>202</v>
      </c>
      <c r="B118" s="158">
        <f>SUM(C118:E118)</f>
        <v>72.03847326799999</v>
      </c>
      <c r="C118" s="158">
        <v>3.7539170510000002</v>
      </c>
      <c r="D118" s="158">
        <v>18.293022819000001</v>
      </c>
      <c r="E118" s="158">
        <v>49.991533397999987</v>
      </c>
    </row>
    <row r="119" spans="1:5" x14ac:dyDescent="0.25">
      <c r="A119" s="131"/>
      <c r="B119" s="127"/>
      <c r="C119" s="127"/>
      <c r="D119" s="127"/>
      <c r="E119" s="127"/>
    </row>
    <row r="120" spans="1:5" x14ac:dyDescent="0.25">
      <c r="A120" s="219" t="s">
        <v>203</v>
      </c>
      <c r="B120" s="125"/>
      <c r="C120" s="125"/>
      <c r="D120" s="125"/>
      <c r="E120" s="125"/>
    </row>
    <row r="121" spans="1:5" x14ac:dyDescent="0.25">
      <c r="A121" s="159" t="s">
        <v>236</v>
      </c>
      <c r="B121" s="158">
        <f>SUM(C121:E121)</f>
        <v>1834.3661324249999</v>
      </c>
      <c r="C121" s="158" t="s">
        <v>52</v>
      </c>
      <c r="D121" s="158">
        <v>104.210526321</v>
      </c>
      <c r="E121" s="158">
        <v>1730.1556061039998</v>
      </c>
    </row>
    <row r="122" spans="1:5" x14ac:dyDescent="0.25">
      <c r="A122" s="159" t="s">
        <v>202</v>
      </c>
      <c r="B122" s="158">
        <f>SUM(C122:E122)</f>
        <v>6.6796338659999996</v>
      </c>
      <c r="C122" s="158" t="s">
        <v>52</v>
      </c>
      <c r="D122" s="158">
        <v>1.052631579</v>
      </c>
      <c r="E122" s="158">
        <v>5.6270022869999998</v>
      </c>
    </row>
    <row r="123" spans="1:5" ht="6.75" customHeight="1" thickBot="1" x14ac:dyDescent="0.3">
      <c r="A123" s="94"/>
      <c r="B123" s="94"/>
      <c r="C123" s="94"/>
      <c r="D123" s="94"/>
      <c r="E123" s="94"/>
    </row>
    <row r="125" spans="1:5" x14ac:dyDescent="0.25">
      <c r="A125" s="286" t="s">
        <v>237</v>
      </c>
      <c r="B125" s="286"/>
      <c r="C125" s="286"/>
      <c r="D125" s="286"/>
      <c r="E125" s="286"/>
    </row>
    <row r="126" spans="1:5" x14ac:dyDescent="0.25">
      <c r="A126" s="13"/>
      <c r="B126" s="13"/>
      <c r="C126" s="13"/>
      <c r="D126" s="13"/>
      <c r="E126" s="13"/>
    </row>
    <row r="127" spans="1:5" x14ac:dyDescent="0.25">
      <c r="A127" s="254"/>
      <c r="B127" s="254"/>
      <c r="C127" s="288" t="s">
        <v>238</v>
      </c>
      <c r="D127" s="288"/>
      <c r="E127" s="288"/>
    </row>
    <row r="128" spans="1:5" x14ac:dyDescent="0.25">
      <c r="A128" s="254"/>
      <c r="B128" s="248" t="s">
        <v>197</v>
      </c>
      <c r="C128" s="250" t="s">
        <v>234</v>
      </c>
      <c r="D128" s="249" t="s">
        <v>235</v>
      </c>
      <c r="E128" s="249" t="s">
        <v>200</v>
      </c>
    </row>
    <row r="129" spans="1:5" ht="6.75" customHeight="1" x14ac:dyDescent="0.25">
      <c r="A129" s="122"/>
      <c r="B129" s="160"/>
      <c r="C129" s="135"/>
      <c r="D129" s="135"/>
      <c r="E129" s="135"/>
    </row>
    <row r="130" spans="1:5" x14ac:dyDescent="0.25">
      <c r="A130" s="217" t="s">
        <v>0</v>
      </c>
      <c r="B130" s="161"/>
      <c r="C130" s="162"/>
      <c r="D130" s="162"/>
      <c r="E130" s="162"/>
    </row>
    <row r="131" spans="1:5" x14ac:dyDescent="0.25">
      <c r="A131" s="218" t="s">
        <v>239</v>
      </c>
      <c r="B131" s="125">
        <f>SUM(B135,B139)</f>
        <v>2454.7317176469992</v>
      </c>
      <c r="C131" s="125">
        <f t="shared" ref="C131:E132" si="8">SUM(C135,C139)</f>
        <v>5.9474654390000001</v>
      </c>
      <c r="D131" s="125">
        <f t="shared" si="8"/>
        <v>199.52987203000001</v>
      </c>
      <c r="E131" s="125">
        <f t="shared" si="8"/>
        <v>2249.2543801779993</v>
      </c>
    </row>
    <row r="132" spans="1:5" x14ac:dyDescent="0.25">
      <c r="A132" s="218" t="s">
        <v>202</v>
      </c>
      <c r="B132" s="125">
        <f>SUM(B136,B140)</f>
        <v>78.718107133999979</v>
      </c>
      <c r="C132" s="125">
        <f t="shared" si="8"/>
        <v>43.154898096999993</v>
      </c>
      <c r="D132" s="125">
        <f t="shared" si="8"/>
        <v>30.371196746999988</v>
      </c>
      <c r="E132" s="125">
        <f t="shared" si="8"/>
        <v>5.1920122900000001</v>
      </c>
    </row>
    <row r="133" spans="1:5" x14ac:dyDescent="0.25">
      <c r="A133" s="126"/>
      <c r="B133" s="127"/>
      <c r="C133" s="127"/>
      <c r="D133" s="127"/>
      <c r="E133" s="127"/>
    </row>
    <row r="134" spans="1:5" x14ac:dyDescent="0.25">
      <c r="A134" s="219" t="s">
        <v>3</v>
      </c>
      <c r="B134" s="128"/>
      <c r="C134" s="128"/>
      <c r="D134" s="128"/>
      <c r="E134" s="128"/>
    </row>
    <row r="135" spans="1:5" x14ac:dyDescent="0.25">
      <c r="A135" s="157" t="s">
        <v>239</v>
      </c>
      <c r="B135" s="158">
        <f>SUM(C135:E135)</f>
        <v>2143.6173012139993</v>
      </c>
      <c r="C135" s="158">
        <v>5.9474654390000001</v>
      </c>
      <c r="D135" s="158">
        <v>180.582503608</v>
      </c>
      <c r="E135" s="158">
        <v>1957.0873321669994</v>
      </c>
    </row>
    <row r="136" spans="1:5" x14ac:dyDescent="0.25">
      <c r="A136" s="157" t="s">
        <v>202</v>
      </c>
      <c r="B136" s="158">
        <f>SUM(C136:E136)</f>
        <v>72.038473267999976</v>
      </c>
      <c r="C136" s="158">
        <v>42.102266517999993</v>
      </c>
      <c r="D136" s="158">
        <v>24.744194459999989</v>
      </c>
      <c r="E136" s="158">
        <v>5.1920122900000001</v>
      </c>
    </row>
    <row r="137" spans="1:5" x14ac:dyDescent="0.25">
      <c r="A137" s="131"/>
      <c r="B137" s="127"/>
      <c r="C137" s="127"/>
      <c r="D137" s="127"/>
      <c r="E137" s="127"/>
    </row>
    <row r="138" spans="1:5" x14ac:dyDescent="0.25">
      <c r="A138" s="219" t="s">
        <v>203</v>
      </c>
      <c r="B138" s="125"/>
      <c r="C138" s="125"/>
      <c r="D138" s="125"/>
      <c r="E138" s="125"/>
    </row>
    <row r="139" spans="1:5" x14ac:dyDescent="0.25">
      <c r="A139" s="159" t="s">
        <v>239</v>
      </c>
      <c r="B139" s="158">
        <f>SUM(C139:E139)</f>
        <v>311.11441643299997</v>
      </c>
      <c r="C139" s="158"/>
      <c r="D139" s="158">
        <v>18.947368422</v>
      </c>
      <c r="E139" s="158">
        <v>292.16704801099996</v>
      </c>
    </row>
    <row r="140" spans="1:5" x14ac:dyDescent="0.25">
      <c r="A140" s="159" t="s">
        <v>202</v>
      </c>
      <c r="B140" s="158">
        <f>SUM(C140:E140)</f>
        <v>6.6796338659999996</v>
      </c>
      <c r="C140" s="158">
        <v>1.052631579</v>
      </c>
      <c r="D140" s="158">
        <v>5.6270022869999998</v>
      </c>
      <c r="E140" s="158">
        <v>0</v>
      </c>
    </row>
    <row r="141" spans="1:5" ht="6.75" customHeight="1" thickBot="1" x14ac:dyDescent="0.3">
      <c r="A141" s="94"/>
      <c r="B141" s="94"/>
      <c r="C141" s="94"/>
      <c r="D141" s="94"/>
      <c r="E141" s="94"/>
    </row>
    <row r="143" spans="1:5" x14ac:dyDescent="0.25">
      <c r="A143" s="286" t="s">
        <v>240</v>
      </c>
      <c r="B143" s="286"/>
      <c r="C143" s="286"/>
      <c r="D143" s="286"/>
    </row>
    <row r="144" spans="1:5" x14ac:dyDescent="0.25">
      <c r="A144" s="13"/>
      <c r="B144" s="13"/>
      <c r="C144" s="13"/>
      <c r="D144" s="13"/>
    </row>
    <row r="145" spans="1:4" x14ac:dyDescent="0.25">
      <c r="A145" s="241" t="s">
        <v>139</v>
      </c>
      <c r="B145" s="242" t="s">
        <v>0</v>
      </c>
      <c r="C145" s="243"/>
      <c r="D145" s="243"/>
    </row>
    <row r="146" spans="1:4" ht="26.4" x14ac:dyDescent="0.25">
      <c r="A146" s="241" t="s">
        <v>140</v>
      </c>
      <c r="B146" s="243"/>
      <c r="C146" s="242" t="s">
        <v>3</v>
      </c>
      <c r="D146" s="242" t="s">
        <v>141</v>
      </c>
    </row>
    <row r="147" spans="1:4" ht="6.75" customHeight="1" x14ac:dyDescent="0.25">
      <c r="A147" s="95"/>
      <c r="B147" s="95"/>
      <c r="C147" s="95"/>
      <c r="D147" s="112"/>
    </row>
    <row r="148" spans="1:4" x14ac:dyDescent="0.25">
      <c r="A148" s="211" t="s">
        <v>241</v>
      </c>
      <c r="B148" s="119">
        <f t="shared" ref="B148:D148" si="9">SUM(B150:B151)</f>
        <v>815292.87725741696</v>
      </c>
      <c r="C148" s="119">
        <f t="shared" si="9"/>
        <v>674589.50375131285</v>
      </c>
      <c r="D148" s="119">
        <f t="shared" si="9"/>
        <v>140703.37350610399</v>
      </c>
    </row>
    <row r="149" spans="1:4" x14ac:dyDescent="0.25">
      <c r="A149" s="109" t="s">
        <v>143</v>
      </c>
      <c r="B149" s="104"/>
      <c r="C149" s="104"/>
      <c r="D149" s="105"/>
    </row>
    <row r="150" spans="1:4" x14ac:dyDescent="0.25">
      <c r="A150" s="11" t="s">
        <v>7</v>
      </c>
      <c r="B150" s="138">
        <f>SUM(C150,D150)</f>
        <v>409751.28280709893</v>
      </c>
      <c r="C150" s="138">
        <v>340404.38297580293</v>
      </c>
      <c r="D150" s="138">
        <v>69346.899831296003</v>
      </c>
    </row>
    <row r="151" spans="1:4" x14ac:dyDescent="0.25">
      <c r="A151" s="11" t="s">
        <v>242</v>
      </c>
      <c r="B151" s="138">
        <f>SUM(C151,D151)</f>
        <v>405541.59445031796</v>
      </c>
      <c r="C151" s="138">
        <v>334185.12077550997</v>
      </c>
      <c r="D151" s="138">
        <v>71356.473674808003</v>
      </c>
    </row>
    <row r="152" spans="1:4" ht="6.75" customHeight="1" thickBot="1" x14ac:dyDescent="0.3">
      <c r="A152" s="94"/>
      <c r="B152" s="94"/>
      <c r="C152" s="94"/>
      <c r="D152" s="94"/>
    </row>
    <row r="154" spans="1:4" x14ac:dyDescent="0.25">
      <c r="A154" s="196" t="s">
        <v>243</v>
      </c>
      <c r="B154" s="4"/>
      <c r="C154" s="4"/>
      <c r="D154" s="4"/>
    </row>
    <row r="155" spans="1:4" x14ac:dyDescent="0.25">
      <c r="A155" s="13"/>
      <c r="B155" s="13"/>
      <c r="C155" s="13"/>
      <c r="D155" s="13"/>
    </row>
    <row r="156" spans="1:4" x14ac:dyDescent="0.25">
      <c r="A156" s="254"/>
      <c r="B156" s="254"/>
      <c r="C156" s="288" t="s">
        <v>244</v>
      </c>
      <c r="D156" s="288"/>
    </row>
    <row r="157" spans="1:4" x14ac:dyDescent="0.25">
      <c r="A157" s="254"/>
      <c r="B157" s="248" t="s">
        <v>197</v>
      </c>
      <c r="C157" s="258" t="s">
        <v>245</v>
      </c>
      <c r="D157" s="259" t="s">
        <v>246</v>
      </c>
    </row>
    <row r="158" spans="1:4" ht="6.75" customHeight="1" x14ac:dyDescent="0.25">
      <c r="A158" s="257"/>
      <c r="B158" s="257"/>
      <c r="C158" s="122"/>
      <c r="D158" s="122"/>
    </row>
    <row r="159" spans="1:4" x14ac:dyDescent="0.25">
      <c r="A159" s="217" t="s">
        <v>0</v>
      </c>
      <c r="B159" s="152"/>
      <c r="C159" s="152"/>
      <c r="D159" s="152"/>
    </row>
    <row r="160" spans="1:4" x14ac:dyDescent="0.25">
      <c r="A160" s="218" t="s">
        <v>247</v>
      </c>
      <c r="B160" s="125">
        <f>SUM(B164,B168)</f>
        <v>409751.28280709888</v>
      </c>
      <c r="C160" s="125">
        <f t="shared" ref="C160:D161" si="10">SUM(C164,C168)</f>
        <v>4293.9648004989986</v>
      </c>
      <c r="D160" s="125">
        <f t="shared" si="10"/>
        <v>405457.31800659985</v>
      </c>
    </row>
    <row r="161" spans="1:4" x14ac:dyDescent="0.25">
      <c r="A161" s="218" t="s">
        <v>202</v>
      </c>
      <c r="B161" s="125">
        <f>SUM(B165,B169)</f>
        <v>112.786892163</v>
      </c>
      <c r="C161" s="125">
        <f t="shared" si="10"/>
        <v>71.154628970999994</v>
      </c>
      <c r="D161" s="125">
        <f t="shared" si="10"/>
        <v>41.632263191999996</v>
      </c>
    </row>
    <row r="162" spans="1:4" x14ac:dyDescent="0.25">
      <c r="A162" s="126"/>
      <c r="B162" s="127"/>
      <c r="C162" s="127"/>
      <c r="D162" s="127"/>
    </row>
    <row r="163" spans="1:4" x14ac:dyDescent="0.25">
      <c r="A163" s="219" t="s">
        <v>3</v>
      </c>
      <c r="B163" s="128"/>
      <c r="C163" s="128"/>
      <c r="D163" s="128"/>
    </row>
    <row r="164" spans="1:4" x14ac:dyDescent="0.25">
      <c r="A164" s="157" t="s">
        <v>247</v>
      </c>
      <c r="B164" s="158">
        <f>SUM(C164:D164)</f>
        <v>340404.38297580287</v>
      </c>
      <c r="C164" s="158">
        <v>3949.8109543029987</v>
      </c>
      <c r="D164" s="158">
        <v>336454.57202149986</v>
      </c>
    </row>
    <row r="165" spans="1:4" x14ac:dyDescent="0.25">
      <c r="A165" s="157" t="s">
        <v>202</v>
      </c>
      <c r="B165" s="158">
        <f>SUM(C165:D165)</f>
        <v>64.082270235999999</v>
      </c>
      <c r="C165" s="158">
        <v>29.070013580999998</v>
      </c>
      <c r="D165" s="158">
        <v>35.012256654999995</v>
      </c>
    </row>
    <row r="166" spans="1:4" x14ac:dyDescent="0.25">
      <c r="A166" s="131"/>
      <c r="B166" s="127"/>
      <c r="C166" s="127"/>
      <c r="D166" s="127"/>
    </row>
    <row r="167" spans="1:4" x14ac:dyDescent="0.25">
      <c r="A167" s="219" t="s">
        <v>203</v>
      </c>
      <c r="B167" s="125"/>
      <c r="C167" s="125"/>
      <c r="D167" s="125"/>
    </row>
    <row r="168" spans="1:4" x14ac:dyDescent="0.25">
      <c r="A168" s="157" t="s">
        <v>247</v>
      </c>
      <c r="B168" s="158">
        <f>SUM(C168:D168)</f>
        <v>69346.899831296003</v>
      </c>
      <c r="C168" s="158">
        <v>344.15384619600007</v>
      </c>
      <c r="D168" s="158">
        <v>69002.745985100002</v>
      </c>
    </row>
    <row r="169" spans="1:4" x14ac:dyDescent="0.25">
      <c r="A169" s="157" t="s">
        <v>202</v>
      </c>
      <c r="B169" s="158">
        <f>SUM(C169:D169)</f>
        <v>48.704621927000005</v>
      </c>
      <c r="C169" s="158">
        <v>42.084615390000003</v>
      </c>
      <c r="D169" s="158">
        <v>6.6200065369999992</v>
      </c>
    </row>
    <row r="170" spans="1:4" ht="6.75" customHeight="1" thickBot="1" x14ac:dyDescent="0.3">
      <c r="A170" s="163"/>
      <c r="B170" s="164"/>
      <c r="C170" s="164"/>
      <c r="D170" s="164"/>
    </row>
    <row r="172" spans="1:4" x14ac:dyDescent="0.25">
      <c r="A172" s="196" t="s">
        <v>248</v>
      </c>
      <c r="B172" s="4"/>
      <c r="C172" s="4"/>
      <c r="D172" s="4"/>
    </row>
    <row r="173" spans="1:4" x14ac:dyDescent="0.25">
      <c r="A173" s="13"/>
      <c r="B173" s="13"/>
      <c r="C173" s="13"/>
      <c r="D173" s="13"/>
    </row>
    <row r="174" spans="1:4" x14ac:dyDescent="0.25">
      <c r="A174" s="254"/>
      <c r="B174" s="254"/>
      <c r="C174" s="288" t="s">
        <v>249</v>
      </c>
      <c r="D174" s="288"/>
    </row>
    <row r="175" spans="1:4" x14ac:dyDescent="0.25">
      <c r="A175" s="254"/>
      <c r="B175" s="248" t="s">
        <v>197</v>
      </c>
      <c r="C175" s="258" t="s">
        <v>245</v>
      </c>
      <c r="D175" s="259" t="s">
        <v>246</v>
      </c>
    </row>
    <row r="176" spans="1:4" ht="6.75" customHeight="1" x14ac:dyDescent="0.25">
      <c r="A176" s="122"/>
      <c r="B176" s="135"/>
      <c r="C176" s="135"/>
      <c r="D176" s="165"/>
    </row>
    <row r="177" spans="1:4" x14ac:dyDescent="0.25">
      <c r="A177" s="217" t="s">
        <v>0</v>
      </c>
      <c r="B177" s="162"/>
      <c r="C177" s="162"/>
      <c r="D177" s="166"/>
    </row>
    <row r="178" spans="1:4" x14ac:dyDescent="0.25">
      <c r="A178" s="218" t="s">
        <v>250</v>
      </c>
      <c r="B178" s="125">
        <f>SUM(B182,B186)</f>
        <v>405541.59445031791</v>
      </c>
      <c r="C178" s="125">
        <f t="shared" ref="C178:D179" si="11">SUM(C182,C186)</f>
        <v>5698.0485413340002</v>
      </c>
      <c r="D178" s="125">
        <f t="shared" si="11"/>
        <v>399843.54590898391</v>
      </c>
    </row>
    <row r="179" spans="1:4" x14ac:dyDescent="0.25">
      <c r="A179" s="218" t="s">
        <v>202</v>
      </c>
      <c r="B179" s="125">
        <f>SUM(B183,B187)</f>
        <v>29.698560920999995</v>
      </c>
      <c r="C179" s="125">
        <f t="shared" si="11"/>
        <v>10.487250385000001</v>
      </c>
      <c r="D179" s="125">
        <f t="shared" si="11"/>
        <v>19.211310535999999</v>
      </c>
    </row>
    <row r="180" spans="1:4" x14ac:dyDescent="0.25">
      <c r="A180" s="126"/>
      <c r="B180" s="127"/>
      <c r="C180" s="127"/>
      <c r="D180" s="127"/>
    </row>
    <row r="181" spans="1:4" x14ac:dyDescent="0.25">
      <c r="A181" s="219" t="s">
        <v>3</v>
      </c>
      <c r="B181" s="128"/>
      <c r="C181" s="128"/>
      <c r="D181" s="128"/>
    </row>
    <row r="182" spans="1:4" x14ac:dyDescent="0.25">
      <c r="A182" s="157" t="s">
        <v>250</v>
      </c>
      <c r="B182" s="158">
        <f>SUM(C182:D182)</f>
        <v>334185.12077550992</v>
      </c>
      <c r="C182" s="158">
        <v>5698.0485413340002</v>
      </c>
      <c r="D182" s="158">
        <v>328487.07223417592</v>
      </c>
    </row>
    <row r="183" spans="1:4" x14ac:dyDescent="0.25">
      <c r="A183" s="157" t="s">
        <v>202</v>
      </c>
      <c r="B183" s="158">
        <f>SUM(C183:D183)</f>
        <v>25.479262675999998</v>
      </c>
      <c r="C183" s="158">
        <v>10.487250385000001</v>
      </c>
      <c r="D183" s="158">
        <v>14.992012290999998</v>
      </c>
    </row>
    <row r="184" spans="1:4" x14ac:dyDescent="0.25">
      <c r="A184" s="131"/>
      <c r="B184" s="127"/>
      <c r="C184" s="127"/>
      <c r="D184" s="127"/>
    </row>
    <row r="185" spans="1:4" x14ac:dyDescent="0.25">
      <c r="A185" s="219" t="s">
        <v>203</v>
      </c>
      <c r="B185" s="125"/>
      <c r="C185" s="125"/>
      <c r="D185" s="125"/>
    </row>
    <row r="186" spans="1:4" x14ac:dyDescent="0.25">
      <c r="A186" s="157" t="s">
        <v>250</v>
      </c>
      <c r="B186" s="158">
        <f>SUM(C186:D186)</f>
        <v>71356.473674807959</v>
      </c>
      <c r="C186" s="158" t="s">
        <v>52</v>
      </c>
      <c r="D186" s="158">
        <v>71356.473674807959</v>
      </c>
    </row>
    <row r="187" spans="1:4" x14ac:dyDescent="0.25">
      <c r="A187" s="157" t="s">
        <v>202</v>
      </c>
      <c r="B187" s="158">
        <f>SUM(C187:D187)</f>
        <v>4.2192982449999992</v>
      </c>
      <c r="C187" s="158" t="s">
        <v>52</v>
      </c>
      <c r="D187" s="158">
        <v>4.2192982449999992</v>
      </c>
    </row>
    <row r="188" spans="1:4" ht="6.75" customHeight="1" thickBot="1" x14ac:dyDescent="0.3">
      <c r="A188" s="163"/>
      <c r="B188" s="164"/>
      <c r="C188" s="164"/>
      <c r="D188" s="164"/>
    </row>
    <row r="190" spans="1:4" x14ac:dyDescent="0.25">
      <c r="A190" s="216" t="s">
        <v>47</v>
      </c>
    </row>
    <row r="191" spans="1:4" x14ac:dyDescent="0.25">
      <c r="A191" s="220" t="s">
        <v>337</v>
      </c>
    </row>
    <row r="192" spans="1:4" x14ac:dyDescent="0.25">
      <c r="A192" s="207" t="s">
        <v>377</v>
      </c>
    </row>
    <row r="193" spans="1:1" x14ac:dyDescent="0.25">
      <c r="A193" s="11"/>
    </row>
    <row r="199" spans="1:1" x14ac:dyDescent="0.25">
      <c r="A199" s="77" t="s">
        <v>55</v>
      </c>
    </row>
  </sheetData>
  <mergeCells count="21">
    <mergeCell ref="A107:E107"/>
    <mergeCell ref="C79:H79"/>
    <mergeCell ref="A95:D95"/>
    <mergeCell ref="A1:E1"/>
    <mergeCell ref="C3:E3"/>
    <mergeCell ref="A19:E19"/>
    <mergeCell ref="C21:E21"/>
    <mergeCell ref="A37:D37"/>
    <mergeCell ref="C39:D39"/>
    <mergeCell ref="A48:D48"/>
    <mergeCell ref="E48:H48"/>
    <mergeCell ref="A77:D77"/>
    <mergeCell ref="E77:H77"/>
    <mergeCell ref="C50:H50"/>
    <mergeCell ref="A66:D66"/>
    <mergeCell ref="A143:D143"/>
    <mergeCell ref="C156:D156"/>
    <mergeCell ref="C174:D174"/>
    <mergeCell ref="C109:E109"/>
    <mergeCell ref="A125:E125"/>
    <mergeCell ref="C127:E127"/>
  </mergeCells>
  <hyperlinks>
    <hyperlink ref="A199" location="'List of tables'!A1" display="Go to list of tables." xr:uid="{D720ABE2-C97C-4D13-9EBE-0E60CBBF843E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E4E82-C294-4C84-985A-958165B817D3}">
  <dimension ref="A1:D205"/>
  <sheetViews>
    <sheetView workbookViewId="0">
      <selection activeCell="A192" sqref="A192"/>
    </sheetView>
  </sheetViews>
  <sheetFormatPr defaultColWidth="8.88671875" defaultRowHeight="13.2" x14ac:dyDescent="0.25"/>
  <cols>
    <col min="1" max="1" width="57.6640625" style="6" customWidth="1"/>
    <col min="2" max="4" width="12.6640625" style="6" customWidth="1"/>
    <col min="5" max="16384" width="8.88671875" style="6"/>
  </cols>
  <sheetData>
    <row r="1" spans="1:4" x14ac:dyDescent="0.25">
      <c r="A1" s="286" t="s">
        <v>251</v>
      </c>
      <c r="B1" s="286"/>
      <c r="C1" s="286"/>
      <c r="D1" s="286"/>
    </row>
    <row r="2" spans="1:4" x14ac:dyDescent="0.25">
      <c r="A2" s="13"/>
      <c r="B2" s="13"/>
      <c r="C2" s="13"/>
      <c r="D2" s="13"/>
    </row>
    <row r="3" spans="1:4" x14ac:dyDescent="0.25">
      <c r="A3" s="241" t="s">
        <v>139</v>
      </c>
      <c r="B3" s="242" t="s">
        <v>0</v>
      </c>
      <c r="C3" s="243"/>
      <c r="D3" s="243"/>
    </row>
    <row r="4" spans="1:4" ht="26.4" x14ac:dyDescent="0.25">
      <c r="A4" s="241" t="s">
        <v>140</v>
      </c>
      <c r="B4" s="243"/>
      <c r="C4" s="242" t="s">
        <v>3</v>
      </c>
      <c r="D4" s="242" t="s">
        <v>141</v>
      </c>
    </row>
    <row r="5" spans="1:4" ht="6.75" customHeight="1" x14ac:dyDescent="0.25">
      <c r="A5" s="95"/>
      <c r="B5" s="95"/>
      <c r="C5" s="96"/>
      <c r="D5" s="96"/>
    </row>
    <row r="6" spans="1:4" x14ac:dyDescent="0.25">
      <c r="A6" s="197" t="s">
        <v>252</v>
      </c>
      <c r="B6" s="97">
        <f t="shared" ref="B6:D9" si="0">SUM(B11,B16)</f>
        <v>12372.315825545013</v>
      </c>
      <c r="C6" s="97">
        <f t="shared" si="0"/>
        <v>9739.9774764730064</v>
      </c>
      <c r="D6" s="97">
        <f t="shared" si="0"/>
        <v>2632.3383490720043</v>
      </c>
    </row>
    <row r="7" spans="1:4" x14ac:dyDescent="0.25">
      <c r="A7" s="221" t="s">
        <v>144</v>
      </c>
      <c r="B7" s="97">
        <f t="shared" si="0"/>
        <v>12035.428200203012</v>
      </c>
      <c r="C7" s="97">
        <f t="shared" si="0"/>
        <v>9477.7693190860082</v>
      </c>
      <c r="D7" s="97">
        <f t="shared" si="0"/>
        <v>2557.6588811170045</v>
      </c>
    </row>
    <row r="8" spans="1:4" x14ac:dyDescent="0.25">
      <c r="A8" s="222" t="s">
        <v>145</v>
      </c>
      <c r="B8" s="97">
        <f t="shared" si="0"/>
        <v>170.20261730300001</v>
      </c>
      <c r="C8" s="97">
        <f t="shared" si="0"/>
        <v>137.804101718</v>
      </c>
      <c r="D8" s="97">
        <f t="shared" si="0"/>
        <v>32.398515584999998</v>
      </c>
    </row>
    <row r="9" spans="1:4" x14ac:dyDescent="0.25">
      <c r="A9" s="222" t="s">
        <v>146</v>
      </c>
      <c r="B9" s="97">
        <f>SUM(B14,B19)</f>
        <v>166.68500803900002</v>
      </c>
      <c r="C9" s="97">
        <f t="shared" si="0"/>
        <v>124.404055669</v>
      </c>
      <c r="D9" s="97">
        <f t="shared" si="0"/>
        <v>42.280952370000001</v>
      </c>
    </row>
    <row r="10" spans="1:4" x14ac:dyDescent="0.25">
      <c r="A10" s="4"/>
      <c r="B10" s="97"/>
      <c r="C10" s="97"/>
      <c r="D10" s="97"/>
    </row>
    <row r="11" spans="1:4" x14ac:dyDescent="0.25">
      <c r="A11" s="223" t="s">
        <v>253</v>
      </c>
      <c r="B11" s="97">
        <f>SUM(B12:B14)</f>
        <v>10092.195760448012</v>
      </c>
      <c r="C11" s="97">
        <f t="shared" ref="C11:D11" si="1">SUM(C12:C14)</f>
        <v>7857.9600422960066</v>
      </c>
      <c r="D11" s="97">
        <f t="shared" si="1"/>
        <v>2234.2357181520042</v>
      </c>
    </row>
    <row r="12" spans="1:4" x14ac:dyDescent="0.25">
      <c r="A12" s="98" t="s">
        <v>144</v>
      </c>
      <c r="B12" s="99">
        <f>SUM(C12:D12)</f>
        <v>9817.2243548510123</v>
      </c>
      <c r="C12" s="99">
        <v>7647.9297587910069</v>
      </c>
      <c r="D12" s="99">
        <v>2169.2945960600046</v>
      </c>
    </row>
    <row r="13" spans="1:4" x14ac:dyDescent="0.25">
      <c r="A13" s="100" t="s">
        <v>145</v>
      </c>
      <c r="B13" s="99">
        <f t="shared" ref="B13:B14" si="2">SUM(C13:D13)</f>
        <v>141.91920531900001</v>
      </c>
      <c r="C13" s="99">
        <v>112.57332131300001</v>
      </c>
      <c r="D13" s="99">
        <v>29.345884005999999</v>
      </c>
    </row>
    <row r="14" spans="1:4" x14ac:dyDescent="0.25">
      <c r="A14" s="100" t="s">
        <v>146</v>
      </c>
      <c r="B14" s="99">
        <f t="shared" si="2"/>
        <v>133.05220027800002</v>
      </c>
      <c r="C14" s="99">
        <v>97.456962192000006</v>
      </c>
      <c r="D14" s="99">
        <v>35.595238086000002</v>
      </c>
    </row>
    <row r="15" spans="1:4" x14ac:dyDescent="0.25">
      <c r="A15" s="100"/>
      <c r="B15" s="101"/>
      <c r="C15" s="102"/>
      <c r="D15" s="102"/>
    </row>
    <row r="16" spans="1:4" x14ac:dyDescent="0.25">
      <c r="A16" s="223" t="s">
        <v>254</v>
      </c>
      <c r="B16" s="97">
        <f>SUM(B17:B19)</f>
        <v>2280.1200650970009</v>
      </c>
      <c r="C16" s="97">
        <f t="shared" ref="C16:D16" si="3">SUM(C17:C19)</f>
        <v>1882.0174341770005</v>
      </c>
      <c r="D16" s="97">
        <f t="shared" si="3"/>
        <v>398.10263092000014</v>
      </c>
    </row>
    <row r="17" spans="1:4" x14ac:dyDescent="0.25">
      <c r="A17" s="98" t="s">
        <v>144</v>
      </c>
      <c r="B17" s="99">
        <f>SUM(C17:D17)</f>
        <v>2218.2038453520008</v>
      </c>
      <c r="C17" s="99">
        <v>1829.8395602950006</v>
      </c>
      <c r="D17" s="99">
        <v>388.36428505700013</v>
      </c>
    </row>
    <row r="18" spans="1:4" x14ac:dyDescent="0.25">
      <c r="A18" s="100" t="s">
        <v>145</v>
      </c>
      <c r="B18" s="99">
        <f t="shared" ref="B18:B19" si="4">SUM(C18:D18)</f>
        <v>28.283411983999997</v>
      </c>
      <c r="C18" s="99">
        <v>25.230780404999997</v>
      </c>
      <c r="D18" s="99">
        <v>3.0526315789999998</v>
      </c>
    </row>
    <row r="19" spans="1:4" x14ac:dyDescent="0.25">
      <c r="A19" s="100" t="s">
        <v>146</v>
      </c>
      <c r="B19" s="99">
        <f t="shared" si="4"/>
        <v>33.632807761000002</v>
      </c>
      <c r="C19" s="99">
        <v>26.947093476999999</v>
      </c>
      <c r="D19" s="99">
        <v>6.6857142840000003</v>
      </c>
    </row>
    <row r="20" spans="1:4" ht="6.75" customHeight="1" thickBot="1" x14ac:dyDescent="0.3">
      <c r="A20" s="94"/>
      <c r="B20" s="94"/>
      <c r="C20" s="94"/>
      <c r="D20" s="94"/>
    </row>
    <row r="22" spans="1:4" x14ac:dyDescent="0.25">
      <c r="A22" s="286" t="s">
        <v>255</v>
      </c>
      <c r="B22" s="286"/>
      <c r="C22" s="286"/>
      <c r="D22" s="286"/>
    </row>
    <row r="23" spans="1:4" x14ac:dyDescent="0.25">
      <c r="A23" s="13"/>
      <c r="B23" s="13"/>
      <c r="C23" s="13"/>
      <c r="D23" s="13"/>
    </row>
    <row r="24" spans="1:4" x14ac:dyDescent="0.25">
      <c r="A24" s="241" t="s">
        <v>139</v>
      </c>
      <c r="B24" s="242" t="s">
        <v>0</v>
      </c>
      <c r="C24" s="243"/>
      <c r="D24" s="243"/>
    </row>
    <row r="25" spans="1:4" ht="26.4" x14ac:dyDescent="0.25">
      <c r="A25" s="241" t="s">
        <v>140</v>
      </c>
      <c r="B25" s="243"/>
      <c r="C25" s="242" t="s">
        <v>3</v>
      </c>
      <c r="D25" s="242" t="s">
        <v>141</v>
      </c>
    </row>
    <row r="26" spans="1:4" ht="6.75" customHeight="1" x14ac:dyDescent="0.25">
      <c r="A26" s="95"/>
      <c r="B26" s="95"/>
      <c r="C26" s="96"/>
      <c r="D26" s="96"/>
    </row>
    <row r="27" spans="1:4" x14ac:dyDescent="0.25">
      <c r="A27" s="197" t="s">
        <v>252</v>
      </c>
      <c r="B27" s="97">
        <f t="shared" ref="B27:D29" si="5">SUM(B35,B31)</f>
        <v>12372.315825545011</v>
      </c>
      <c r="C27" s="97">
        <f t="shared" si="5"/>
        <v>9739.9774764730064</v>
      </c>
      <c r="D27" s="97">
        <f t="shared" si="5"/>
        <v>2632.3383490720043</v>
      </c>
    </row>
    <row r="28" spans="1:4" x14ac:dyDescent="0.25">
      <c r="A28" s="224" t="s">
        <v>256</v>
      </c>
      <c r="B28" s="97">
        <f t="shared" si="5"/>
        <v>10577.998120400007</v>
      </c>
      <c r="C28" s="97">
        <f t="shared" si="5"/>
        <v>8261.7393025910023</v>
      </c>
      <c r="D28" s="97">
        <f t="shared" si="5"/>
        <v>2316.2588178090041</v>
      </c>
    </row>
    <row r="29" spans="1:4" x14ac:dyDescent="0.25">
      <c r="A29" s="224" t="s">
        <v>257</v>
      </c>
      <c r="B29" s="97">
        <f>SUM(B37,B33)</f>
        <v>1794.3177051450029</v>
      </c>
      <c r="C29" s="97">
        <f t="shared" si="5"/>
        <v>1478.2381738820025</v>
      </c>
      <c r="D29" s="97">
        <f t="shared" si="5"/>
        <v>316.07953126300038</v>
      </c>
    </row>
    <row r="30" spans="1:4" x14ac:dyDescent="0.25">
      <c r="A30" s="4"/>
      <c r="B30" s="101"/>
      <c r="C30" s="101"/>
      <c r="D30" s="101"/>
    </row>
    <row r="31" spans="1:4" x14ac:dyDescent="0.25">
      <c r="A31" s="223" t="s">
        <v>253</v>
      </c>
      <c r="B31" s="97">
        <f>SUM(B32:B33)</f>
        <v>10092.19576044801</v>
      </c>
      <c r="C31" s="97">
        <f t="shared" ref="C31:D31" si="6">SUM(C32:C33)</f>
        <v>7857.9600422960057</v>
      </c>
      <c r="D31" s="97">
        <f t="shared" si="6"/>
        <v>2234.2357181520042</v>
      </c>
    </row>
    <row r="32" spans="1:4" x14ac:dyDescent="0.25">
      <c r="A32" s="98" t="s">
        <v>256</v>
      </c>
      <c r="B32" s="99">
        <f>SUM(C32:D32)</f>
        <v>8462.2826897780069</v>
      </c>
      <c r="C32" s="99">
        <v>6525.7409518820032</v>
      </c>
      <c r="D32" s="99">
        <v>1936.5417378960037</v>
      </c>
    </row>
    <row r="33" spans="1:4" x14ac:dyDescent="0.25">
      <c r="A33" s="98" t="s">
        <v>257</v>
      </c>
      <c r="B33" s="99">
        <f>SUM(C33:D33)</f>
        <v>1629.913070670003</v>
      </c>
      <c r="C33" s="99">
        <v>1332.2190904140025</v>
      </c>
      <c r="D33" s="99">
        <v>297.69398025600037</v>
      </c>
    </row>
    <row r="34" spans="1:4" x14ac:dyDescent="0.25">
      <c r="A34" s="103"/>
      <c r="B34" s="104"/>
      <c r="C34" s="104"/>
      <c r="D34" s="105"/>
    </row>
    <row r="35" spans="1:4" x14ac:dyDescent="0.25">
      <c r="A35" s="223" t="s">
        <v>254</v>
      </c>
      <c r="B35" s="97">
        <f>SUM(B36:B37)</f>
        <v>2280.1200650970004</v>
      </c>
      <c r="C35" s="97">
        <f t="shared" ref="C35:D35" si="7">SUM(C36:C37)</f>
        <v>1882.017434177</v>
      </c>
      <c r="D35" s="97">
        <f t="shared" si="7"/>
        <v>398.10263092000019</v>
      </c>
    </row>
    <row r="36" spans="1:4" x14ac:dyDescent="0.25">
      <c r="A36" s="98" t="s">
        <v>256</v>
      </c>
      <c r="B36" s="99">
        <f>SUM(C36:D36)</f>
        <v>2115.7154306220004</v>
      </c>
      <c r="C36" s="99">
        <v>1735.9983507090001</v>
      </c>
      <c r="D36" s="99">
        <v>379.71707991300019</v>
      </c>
    </row>
    <row r="37" spans="1:4" x14ac:dyDescent="0.25">
      <c r="A37" s="98" t="s">
        <v>257</v>
      </c>
      <c r="B37" s="99">
        <f>SUM(C37:D37)</f>
        <v>164.40463447499997</v>
      </c>
      <c r="C37" s="99">
        <v>146.01908346799996</v>
      </c>
      <c r="D37" s="99">
        <v>18.385551006999997</v>
      </c>
    </row>
    <row r="38" spans="1:4" ht="6.75" customHeight="1" thickBot="1" x14ac:dyDescent="0.3">
      <c r="A38" s="94"/>
      <c r="B38" s="94"/>
      <c r="C38" s="94"/>
      <c r="D38" s="94"/>
    </row>
    <row r="39" spans="1:4" ht="6.75" customHeight="1" x14ac:dyDescent="0.25">
      <c r="A39" s="106"/>
      <c r="B39" s="107"/>
      <c r="C39" s="13"/>
      <c r="D39" s="13"/>
    </row>
    <row r="40" spans="1:4" x14ac:dyDescent="0.25">
      <c r="A40" s="3" t="s">
        <v>258</v>
      </c>
      <c r="B40" s="108"/>
      <c r="C40" s="108"/>
      <c r="D40" s="13"/>
    </row>
    <row r="42" spans="1:4" x14ac:dyDescent="0.25">
      <c r="A42" s="286" t="s">
        <v>259</v>
      </c>
      <c r="B42" s="286"/>
      <c r="C42" s="286"/>
      <c r="D42" s="286"/>
    </row>
    <row r="43" spans="1:4" x14ac:dyDescent="0.25">
      <c r="A43" s="13"/>
      <c r="B43" s="13"/>
      <c r="C43" s="13"/>
      <c r="D43" s="13"/>
    </row>
    <row r="44" spans="1:4" x14ac:dyDescent="0.25">
      <c r="A44" s="241" t="s">
        <v>139</v>
      </c>
      <c r="B44" s="242" t="s">
        <v>0</v>
      </c>
      <c r="C44" s="243"/>
      <c r="D44" s="243"/>
    </row>
    <row r="45" spans="1:4" ht="26.4" x14ac:dyDescent="0.25">
      <c r="A45" s="241" t="s">
        <v>140</v>
      </c>
      <c r="B45" s="243"/>
      <c r="C45" s="242" t="s">
        <v>3</v>
      </c>
      <c r="D45" s="242" t="s">
        <v>141</v>
      </c>
    </row>
    <row r="46" spans="1:4" ht="6.75" customHeight="1" x14ac:dyDescent="0.25">
      <c r="A46" s="95"/>
      <c r="B46" s="95"/>
      <c r="C46" s="96"/>
      <c r="D46" s="96"/>
    </row>
    <row r="47" spans="1:4" x14ac:dyDescent="0.25">
      <c r="A47" s="197" t="s">
        <v>252</v>
      </c>
      <c r="B47" s="97">
        <f>SUM(B48,B51,B54)</f>
        <v>12372.315825545011</v>
      </c>
      <c r="C47" s="97">
        <f t="shared" ref="C47:D47" si="8">SUM(C48,C51,C54)</f>
        <v>9739.9774764730064</v>
      </c>
      <c r="D47" s="97">
        <f t="shared" si="8"/>
        <v>2632.3383490720039</v>
      </c>
    </row>
    <row r="48" spans="1:4" x14ac:dyDescent="0.25">
      <c r="A48" s="224" t="s">
        <v>144</v>
      </c>
      <c r="B48" s="97">
        <f t="shared" ref="B48:D49" si="9">SUM(B59,B70)</f>
        <v>12035.42820020301</v>
      </c>
      <c r="C48" s="97">
        <f t="shared" si="9"/>
        <v>9477.7693190860064</v>
      </c>
      <c r="D48" s="97">
        <f t="shared" si="9"/>
        <v>2557.6588811170041</v>
      </c>
    </row>
    <row r="49" spans="1:4" x14ac:dyDescent="0.25">
      <c r="A49" s="221" t="s">
        <v>256</v>
      </c>
      <c r="B49" s="97">
        <f>SUM(B60,B71)</f>
        <v>10443.431521827008</v>
      </c>
      <c r="C49" s="97">
        <f t="shared" si="9"/>
        <v>8140.6283786310041</v>
      </c>
      <c r="D49" s="97">
        <f t="shared" si="9"/>
        <v>2302.8031431960035</v>
      </c>
    </row>
    <row r="50" spans="1:4" x14ac:dyDescent="0.25">
      <c r="A50" s="221" t="s">
        <v>257</v>
      </c>
      <c r="B50" s="97">
        <f t="shared" ref="B50:D56" si="10">SUM(B61,B72)</f>
        <v>1591.9966783760028</v>
      </c>
      <c r="C50" s="97">
        <f t="shared" si="10"/>
        <v>1337.1409404550022</v>
      </c>
      <c r="D50" s="97">
        <f t="shared" si="10"/>
        <v>254.85573792100035</v>
      </c>
    </row>
    <row r="51" spans="1:4" x14ac:dyDescent="0.25">
      <c r="A51" s="225" t="s">
        <v>260</v>
      </c>
      <c r="B51" s="97">
        <f t="shared" si="10"/>
        <v>170.20261730299998</v>
      </c>
      <c r="C51" s="97">
        <f t="shared" si="10"/>
        <v>137.804101718</v>
      </c>
      <c r="D51" s="97">
        <f t="shared" si="10"/>
        <v>32.398515584999998</v>
      </c>
    </row>
    <row r="52" spans="1:4" x14ac:dyDescent="0.25">
      <c r="A52" s="221" t="s">
        <v>256</v>
      </c>
      <c r="B52" s="97">
        <f t="shared" si="10"/>
        <v>105.534841951</v>
      </c>
      <c r="C52" s="97">
        <f t="shared" si="10"/>
        <v>93.193453051999995</v>
      </c>
      <c r="D52" s="97">
        <f t="shared" si="10"/>
        <v>12.341388899</v>
      </c>
    </row>
    <row r="53" spans="1:4" x14ac:dyDescent="0.25">
      <c r="A53" s="221" t="s">
        <v>257</v>
      </c>
      <c r="B53" s="97">
        <f t="shared" si="10"/>
        <v>64.667775351999992</v>
      </c>
      <c r="C53" s="97">
        <f t="shared" si="10"/>
        <v>44.610648665999996</v>
      </c>
      <c r="D53" s="97">
        <f t="shared" si="10"/>
        <v>20.057126686</v>
      </c>
    </row>
    <row r="54" spans="1:4" x14ac:dyDescent="0.25">
      <c r="A54" s="225" t="s">
        <v>146</v>
      </c>
      <c r="B54" s="97">
        <f t="shared" si="10"/>
        <v>166.68500803900002</v>
      </c>
      <c r="C54" s="97">
        <f t="shared" si="10"/>
        <v>124.404055669</v>
      </c>
      <c r="D54" s="97">
        <f t="shared" si="10"/>
        <v>42.280952370000001</v>
      </c>
    </row>
    <row r="55" spans="1:4" x14ac:dyDescent="0.25">
      <c r="A55" s="221" t="s">
        <v>256</v>
      </c>
      <c r="B55" s="97">
        <f t="shared" si="10"/>
        <v>29.031756622000003</v>
      </c>
      <c r="C55" s="97">
        <f t="shared" si="10"/>
        <v>27.917470908000002</v>
      </c>
      <c r="D55" s="97">
        <f t="shared" si="10"/>
        <v>1.114285714</v>
      </c>
    </row>
    <row r="56" spans="1:4" x14ac:dyDescent="0.25">
      <c r="A56" s="221" t="s">
        <v>257</v>
      </c>
      <c r="B56" s="97">
        <f>SUM(B67,B78)</f>
        <v>137.65325141700001</v>
      </c>
      <c r="C56" s="97">
        <f t="shared" si="10"/>
        <v>96.486584761000003</v>
      </c>
      <c r="D56" s="97">
        <f t="shared" si="10"/>
        <v>41.166666656000004</v>
      </c>
    </row>
    <row r="57" spans="1:4" x14ac:dyDescent="0.25">
      <c r="A57" s="109"/>
      <c r="B57" s="104"/>
      <c r="C57" s="104"/>
      <c r="D57" s="105"/>
    </row>
    <row r="58" spans="1:4" x14ac:dyDescent="0.25">
      <c r="A58" s="223" t="s">
        <v>253</v>
      </c>
      <c r="B58" s="104"/>
      <c r="C58" s="104"/>
      <c r="D58" s="105"/>
    </row>
    <row r="59" spans="1:4" x14ac:dyDescent="0.25">
      <c r="A59" s="209" t="s">
        <v>144</v>
      </c>
      <c r="B59" s="97">
        <f>SUM(B60:B61)</f>
        <v>9817.2243548510105</v>
      </c>
      <c r="C59" s="97">
        <f t="shared" ref="C59:D59" si="11">SUM(C60:C61)</f>
        <v>7647.9297587910069</v>
      </c>
      <c r="D59" s="97">
        <f t="shared" si="11"/>
        <v>2169.2945960600036</v>
      </c>
    </row>
    <row r="60" spans="1:4" x14ac:dyDescent="0.25">
      <c r="A60" s="110" t="s">
        <v>256</v>
      </c>
      <c r="B60" s="99">
        <f>SUM(C60:D60)</f>
        <v>8356.8971437490072</v>
      </c>
      <c r="C60" s="99">
        <v>6432.6967947520043</v>
      </c>
      <c r="D60" s="99">
        <v>1924.2003489970032</v>
      </c>
    </row>
    <row r="61" spans="1:4" x14ac:dyDescent="0.25">
      <c r="A61" s="110" t="s">
        <v>257</v>
      </c>
      <c r="B61" s="99">
        <f>SUM(C61:D61)</f>
        <v>1460.3272111020028</v>
      </c>
      <c r="C61" s="99">
        <v>1215.2329640390024</v>
      </c>
      <c r="D61" s="99">
        <v>245.09424706300035</v>
      </c>
    </row>
    <row r="62" spans="1:4" x14ac:dyDescent="0.25">
      <c r="A62" s="210" t="s">
        <v>260</v>
      </c>
      <c r="B62" s="97">
        <f>SUM(B63:B64)</f>
        <v>141.91920531899999</v>
      </c>
      <c r="C62" s="97">
        <f t="shared" ref="C62:D62" si="12">SUM(C63:C64)</f>
        <v>112.57332131299999</v>
      </c>
      <c r="D62" s="97">
        <f t="shared" si="12"/>
        <v>29.345884005999999</v>
      </c>
    </row>
    <row r="63" spans="1:4" x14ac:dyDescent="0.25">
      <c r="A63" s="110" t="s">
        <v>256</v>
      </c>
      <c r="B63" s="99">
        <f>SUM(C63:D63)</f>
        <v>87.091639185999995</v>
      </c>
      <c r="C63" s="99">
        <v>74.750250287</v>
      </c>
      <c r="D63" s="99">
        <v>12.341388899</v>
      </c>
    </row>
    <row r="64" spans="1:4" x14ac:dyDescent="0.25">
      <c r="A64" s="110" t="s">
        <v>257</v>
      </c>
      <c r="B64" s="99">
        <f>SUM(C64:D64)</f>
        <v>54.827566132999991</v>
      </c>
      <c r="C64" s="99">
        <v>37.823071025999994</v>
      </c>
      <c r="D64" s="99">
        <v>17.004495107</v>
      </c>
    </row>
    <row r="65" spans="1:4" x14ac:dyDescent="0.25">
      <c r="A65" s="210" t="s">
        <v>146</v>
      </c>
      <c r="B65" s="97">
        <f>SUM(B66:B67)</f>
        <v>133.05220027800002</v>
      </c>
      <c r="C65" s="97">
        <f t="shared" ref="C65:D65" si="13">SUM(C66:C67)</f>
        <v>97.456962192000006</v>
      </c>
      <c r="D65" s="97">
        <f t="shared" si="13"/>
        <v>35.595238086000002</v>
      </c>
    </row>
    <row r="66" spans="1:4" x14ac:dyDescent="0.25">
      <c r="A66" s="110" t="s">
        <v>256</v>
      </c>
      <c r="B66" s="99">
        <f>SUM(C66:D66)</f>
        <v>18.293906843000002</v>
      </c>
      <c r="C66" s="99">
        <v>18.293906843000002</v>
      </c>
      <c r="D66" s="99">
        <v>0</v>
      </c>
    </row>
    <row r="67" spans="1:4" x14ac:dyDescent="0.25">
      <c r="A67" s="110" t="s">
        <v>257</v>
      </c>
      <c r="B67" s="99">
        <f>SUM(C67:D67)</f>
        <v>114.75829343500001</v>
      </c>
      <c r="C67" s="99">
        <v>79.163055349000004</v>
      </c>
      <c r="D67" s="99">
        <v>35.595238086000002</v>
      </c>
    </row>
    <row r="68" spans="1:4" x14ac:dyDescent="0.25">
      <c r="A68" s="111"/>
      <c r="B68" s="102"/>
      <c r="C68" s="102"/>
      <c r="D68" s="102"/>
    </row>
    <row r="69" spans="1:4" x14ac:dyDescent="0.25">
      <c r="A69" s="223" t="s">
        <v>254</v>
      </c>
      <c r="B69" s="104"/>
      <c r="C69" s="104"/>
      <c r="D69" s="105"/>
    </row>
    <row r="70" spans="1:4" x14ac:dyDescent="0.25">
      <c r="A70" s="209" t="s">
        <v>144</v>
      </c>
      <c r="B70" s="97">
        <f>SUM(B71:B72)</f>
        <v>2218.2038453520004</v>
      </c>
      <c r="C70" s="97">
        <f t="shared" ref="C70:D70" si="14">SUM(C71:C72)</f>
        <v>1829.839560295</v>
      </c>
      <c r="D70" s="97">
        <f t="shared" si="14"/>
        <v>388.36428505700019</v>
      </c>
    </row>
    <row r="71" spans="1:4" x14ac:dyDescent="0.25">
      <c r="A71" s="110" t="s">
        <v>256</v>
      </c>
      <c r="B71" s="99">
        <f>SUM(C71:D71)</f>
        <v>2086.5343780780004</v>
      </c>
      <c r="C71" s="99">
        <v>1707.9315838790001</v>
      </c>
      <c r="D71" s="99">
        <v>378.60279419900019</v>
      </c>
    </row>
    <row r="72" spans="1:4" x14ac:dyDescent="0.25">
      <c r="A72" s="110" t="s">
        <v>257</v>
      </c>
      <c r="B72" s="99">
        <f>SUM(C72:D72)</f>
        <v>131.66946727399997</v>
      </c>
      <c r="C72" s="99">
        <v>121.90797641599998</v>
      </c>
      <c r="D72" s="99">
        <v>9.7614908580000002</v>
      </c>
    </row>
    <row r="73" spans="1:4" x14ac:dyDescent="0.25">
      <c r="A73" s="210" t="s">
        <v>260</v>
      </c>
      <c r="B73" s="97">
        <f>SUM(B74:B75)</f>
        <v>28.283411984000004</v>
      </c>
      <c r="C73" s="97">
        <f t="shared" ref="C73:D73" si="15">SUM(C74:C75)</f>
        <v>25.230780405000004</v>
      </c>
      <c r="D73" s="97">
        <f t="shared" si="15"/>
        <v>3.0526315789999998</v>
      </c>
    </row>
    <row r="74" spans="1:4" x14ac:dyDescent="0.25">
      <c r="A74" s="110" t="s">
        <v>256</v>
      </c>
      <c r="B74" s="99">
        <f>SUM(C74:D74)</f>
        <v>18.443202765000002</v>
      </c>
      <c r="C74" s="99">
        <v>18.443202765000002</v>
      </c>
      <c r="D74" s="99">
        <v>0</v>
      </c>
    </row>
    <row r="75" spans="1:4" x14ac:dyDescent="0.25">
      <c r="A75" s="110" t="s">
        <v>257</v>
      </c>
      <c r="B75" s="99">
        <f>SUM(C75:D75)</f>
        <v>9.8402092190000001</v>
      </c>
      <c r="C75" s="99">
        <v>6.7875776400000003</v>
      </c>
      <c r="D75" s="99">
        <v>3.0526315789999998</v>
      </c>
    </row>
    <row r="76" spans="1:4" x14ac:dyDescent="0.25">
      <c r="A76" s="210" t="s">
        <v>146</v>
      </c>
      <c r="B76" s="97">
        <f>SUM(B77:B78)</f>
        <v>33.632807761000002</v>
      </c>
      <c r="C76" s="97">
        <f t="shared" ref="C76:D76" si="16">SUM(C77:C78)</f>
        <v>26.947093476999999</v>
      </c>
      <c r="D76" s="97">
        <f t="shared" si="16"/>
        <v>6.6857142840000003</v>
      </c>
    </row>
    <row r="77" spans="1:4" x14ac:dyDescent="0.25">
      <c r="A77" s="110" t="s">
        <v>256</v>
      </c>
      <c r="B77" s="99">
        <f>SUM(C77:D77)</f>
        <v>10.737849778999999</v>
      </c>
      <c r="C77" s="99">
        <v>9.6235640650000001</v>
      </c>
      <c r="D77" s="99">
        <v>1.114285714</v>
      </c>
    </row>
    <row r="78" spans="1:4" x14ac:dyDescent="0.25">
      <c r="A78" s="110" t="s">
        <v>257</v>
      </c>
      <c r="B78" s="99">
        <f>SUM(C78:D78)</f>
        <v>22.894957982000001</v>
      </c>
      <c r="C78" s="99">
        <v>17.323529411999999</v>
      </c>
      <c r="D78" s="99">
        <v>5.5714285700000001</v>
      </c>
    </row>
    <row r="79" spans="1:4" ht="6.75" customHeight="1" thickBot="1" x14ac:dyDescent="0.3">
      <c r="A79" s="94"/>
      <c r="B79" s="94"/>
      <c r="C79" s="94"/>
      <c r="D79" s="94"/>
    </row>
    <row r="80" spans="1:4" ht="6.75" customHeight="1" x14ac:dyDescent="0.25">
      <c r="A80" s="106"/>
      <c r="B80" s="107"/>
      <c r="C80" s="13"/>
      <c r="D80" s="13"/>
    </row>
    <row r="81" spans="1:4" x14ac:dyDescent="0.25">
      <c r="A81" s="3" t="s">
        <v>258</v>
      </c>
      <c r="B81" s="108"/>
      <c r="C81" s="108"/>
      <c r="D81" s="13"/>
    </row>
    <row r="83" spans="1:4" x14ac:dyDescent="0.25">
      <c r="A83" s="286" t="s">
        <v>261</v>
      </c>
      <c r="B83" s="286"/>
      <c r="C83" s="286"/>
      <c r="D83" s="286"/>
    </row>
    <row r="84" spans="1:4" x14ac:dyDescent="0.25">
      <c r="A84" s="13"/>
      <c r="B84" s="13"/>
      <c r="C84" s="13"/>
      <c r="D84" s="13"/>
    </row>
    <row r="85" spans="1:4" x14ac:dyDescent="0.25">
      <c r="A85" s="241" t="s">
        <v>139</v>
      </c>
      <c r="B85" s="242" t="s">
        <v>0</v>
      </c>
      <c r="C85" s="243"/>
      <c r="D85" s="243"/>
    </row>
    <row r="86" spans="1:4" ht="26.4" x14ac:dyDescent="0.25">
      <c r="A86" s="241" t="s">
        <v>140</v>
      </c>
      <c r="B86" s="243"/>
      <c r="C86" s="242" t="s">
        <v>3</v>
      </c>
      <c r="D86" s="242" t="s">
        <v>141</v>
      </c>
    </row>
    <row r="87" spans="1:4" ht="6.75" customHeight="1" x14ac:dyDescent="0.25">
      <c r="A87" s="95"/>
      <c r="B87" s="95"/>
      <c r="C87" s="96"/>
      <c r="D87" s="96"/>
    </row>
    <row r="88" spans="1:4" x14ac:dyDescent="0.25">
      <c r="A88" s="197" t="s">
        <v>262</v>
      </c>
      <c r="B88" s="97">
        <f>SUM(B96,B104)</f>
        <v>12372.315825545007</v>
      </c>
      <c r="C88" s="97">
        <f t="shared" ref="C88:D88" si="17">SUM(C96,C104)</f>
        <v>9739.9774764730064</v>
      </c>
      <c r="D88" s="97">
        <f t="shared" si="17"/>
        <v>2632.3383490720012</v>
      </c>
    </row>
    <row r="89" spans="1:4" x14ac:dyDescent="0.25">
      <c r="A89" s="221" t="s">
        <v>152</v>
      </c>
      <c r="B89" s="97">
        <f t="shared" ref="B89:D94" si="18">SUM(B97,B105)</f>
        <v>414.85026748599995</v>
      </c>
      <c r="C89" s="97">
        <f t="shared" si="18"/>
        <v>341.17323249599997</v>
      </c>
      <c r="D89" s="97">
        <f t="shared" si="18"/>
        <v>73.677034989999981</v>
      </c>
    </row>
    <row r="90" spans="1:4" x14ac:dyDescent="0.25">
      <c r="A90" s="221" t="s">
        <v>153</v>
      </c>
      <c r="B90" s="97">
        <f t="shared" si="18"/>
        <v>1236.5428618670007</v>
      </c>
      <c r="C90" s="97">
        <f t="shared" si="18"/>
        <v>1005.7912350670006</v>
      </c>
      <c r="D90" s="97">
        <f t="shared" si="18"/>
        <v>230.75162680000003</v>
      </c>
    </row>
    <row r="91" spans="1:4" x14ac:dyDescent="0.25">
      <c r="A91" s="221" t="s">
        <v>154</v>
      </c>
      <c r="B91" s="97">
        <f t="shared" si="18"/>
        <v>1860.0023730490009</v>
      </c>
      <c r="C91" s="97">
        <f t="shared" si="18"/>
        <v>1473.8731214740008</v>
      </c>
      <c r="D91" s="97">
        <f t="shared" si="18"/>
        <v>386.12925157500007</v>
      </c>
    </row>
    <row r="92" spans="1:4" x14ac:dyDescent="0.25">
      <c r="A92" s="221" t="s">
        <v>155</v>
      </c>
      <c r="B92" s="97">
        <f t="shared" si="18"/>
        <v>2057.5076849190004</v>
      </c>
      <c r="C92" s="97">
        <f t="shared" si="18"/>
        <v>1666.5018812630005</v>
      </c>
      <c r="D92" s="97">
        <f t="shared" si="18"/>
        <v>391.00580365600024</v>
      </c>
    </row>
    <row r="93" spans="1:4" x14ac:dyDescent="0.25">
      <c r="A93" s="221" t="s">
        <v>156</v>
      </c>
      <c r="B93" s="97">
        <f t="shared" si="18"/>
        <v>2537.8307667340014</v>
      </c>
      <c r="C93" s="97">
        <f t="shared" si="18"/>
        <v>1901.0059559100009</v>
      </c>
      <c r="D93" s="97">
        <f t="shared" si="18"/>
        <v>636.82481082400022</v>
      </c>
    </row>
    <row r="94" spans="1:4" x14ac:dyDescent="0.25">
      <c r="A94" s="221" t="s">
        <v>157</v>
      </c>
      <c r="B94" s="97">
        <f>SUM(B102,B110)</f>
        <v>4265.5818714900033</v>
      </c>
      <c r="C94" s="97">
        <f t="shared" si="18"/>
        <v>3351.6320502630024</v>
      </c>
      <c r="D94" s="97">
        <f t="shared" si="18"/>
        <v>913.94982122700083</v>
      </c>
    </row>
    <row r="95" spans="1:4" x14ac:dyDescent="0.25">
      <c r="A95" s="110"/>
      <c r="B95" s="102"/>
      <c r="C95" s="102"/>
      <c r="D95" s="102"/>
    </row>
    <row r="96" spans="1:4" x14ac:dyDescent="0.25">
      <c r="A96" s="221" t="s">
        <v>263</v>
      </c>
      <c r="B96" s="97">
        <f>SUM(B97:B102)</f>
        <v>10577.998120400007</v>
      </c>
      <c r="C96" s="97">
        <f t="shared" ref="C96:D96" si="19">SUM(C97:C102)</f>
        <v>8261.739302591006</v>
      </c>
      <c r="D96" s="97">
        <f t="shared" si="19"/>
        <v>2316.2588178090014</v>
      </c>
    </row>
    <row r="97" spans="1:4" x14ac:dyDescent="0.25">
      <c r="A97" s="98" t="s">
        <v>152</v>
      </c>
      <c r="B97" s="99">
        <f>SUM(C97:D97)</f>
        <v>372.56263005099993</v>
      </c>
      <c r="C97" s="99">
        <v>308.81375258499997</v>
      </c>
      <c r="D97" s="99">
        <v>63.748877465999982</v>
      </c>
    </row>
    <row r="98" spans="1:4" x14ac:dyDescent="0.25">
      <c r="A98" s="98" t="s">
        <v>153</v>
      </c>
      <c r="B98" s="99">
        <f t="shared" ref="B98:B102" si="20">SUM(C98:D98)</f>
        <v>1102.5191804580006</v>
      </c>
      <c r="C98" s="99">
        <v>893.21369137600061</v>
      </c>
      <c r="D98" s="99">
        <v>209.30548908200004</v>
      </c>
    </row>
    <row r="99" spans="1:4" x14ac:dyDescent="0.25">
      <c r="A99" s="98" t="s">
        <v>154</v>
      </c>
      <c r="B99" s="99">
        <f t="shared" si="20"/>
        <v>1600.6803325370008</v>
      </c>
      <c r="C99" s="99">
        <v>1275.2560184900008</v>
      </c>
      <c r="D99" s="99">
        <v>325.42431404700011</v>
      </c>
    </row>
    <row r="100" spans="1:4" x14ac:dyDescent="0.25">
      <c r="A100" s="98" t="s">
        <v>155</v>
      </c>
      <c r="B100" s="99">
        <f t="shared" si="20"/>
        <v>1705.0362484850007</v>
      </c>
      <c r="C100" s="99">
        <v>1385.8136910470005</v>
      </c>
      <c r="D100" s="99">
        <v>319.22255743800025</v>
      </c>
    </row>
    <row r="101" spans="1:4" x14ac:dyDescent="0.25">
      <c r="A101" s="98" t="s">
        <v>156</v>
      </c>
      <c r="B101" s="99">
        <f t="shared" si="20"/>
        <v>2095.6296814420011</v>
      </c>
      <c r="C101" s="99">
        <v>1561.4772004110009</v>
      </c>
      <c r="D101" s="99">
        <v>534.15248103100021</v>
      </c>
    </row>
    <row r="102" spans="1:4" x14ac:dyDescent="0.25">
      <c r="A102" s="98" t="s">
        <v>157</v>
      </c>
      <c r="B102" s="99">
        <f t="shared" si="20"/>
        <v>3701.5700474270038</v>
      </c>
      <c r="C102" s="99">
        <v>2837.1649486820029</v>
      </c>
      <c r="D102" s="99">
        <v>864.40509874500083</v>
      </c>
    </row>
    <row r="103" spans="1:4" x14ac:dyDescent="0.25">
      <c r="A103" s="13"/>
      <c r="B103" s="13"/>
      <c r="C103" s="13"/>
      <c r="D103" s="13"/>
    </row>
    <row r="104" spans="1:4" x14ac:dyDescent="0.25">
      <c r="A104" s="221" t="s">
        <v>264</v>
      </c>
      <c r="B104" s="97">
        <f>SUM(B105:B110)</f>
        <v>1794.3177051449998</v>
      </c>
      <c r="C104" s="97">
        <f t="shared" ref="C104:D104" si="21">SUM(C105:C110)</f>
        <v>1478.2381738819997</v>
      </c>
      <c r="D104" s="97">
        <f t="shared" si="21"/>
        <v>316.07953126299998</v>
      </c>
    </row>
    <row r="105" spans="1:4" x14ac:dyDescent="0.25">
      <c r="A105" s="98" t="s">
        <v>152</v>
      </c>
      <c r="B105" s="99">
        <f>SUM(C105:D105)</f>
        <v>42.287637435000001</v>
      </c>
      <c r="C105" s="99">
        <v>32.359479911000001</v>
      </c>
      <c r="D105" s="99">
        <v>9.9281575239999995</v>
      </c>
    </row>
    <row r="106" spans="1:4" x14ac:dyDescent="0.25">
      <c r="A106" s="98" t="s">
        <v>153</v>
      </c>
      <c r="B106" s="99">
        <f t="shared" ref="B106:B110" si="22">SUM(C106:D106)</f>
        <v>134.02368140900001</v>
      </c>
      <c r="C106" s="99">
        <v>112.577543691</v>
      </c>
      <c r="D106" s="99">
        <v>21.446137717999996</v>
      </c>
    </row>
    <row r="107" spans="1:4" x14ac:dyDescent="0.25">
      <c r="A107" s="98" t="s">
        <v>154</v>
      </c>
      <c r="B107" s="99">
        <f t="shared" si="22"/>
        <v>259.322040512</v>
      </c>
      <c r="C107" s="99">
        <v>198.61710298400001</v>
      </c>
      <c r="D107" s="99">
        <v>60.704937527999974</v>
      </c>
    </row>
    <row r="108" spans="1:4" x14ac:dyDescent="0.25">
      <c r="A108" s="98" t="s">
        <v>155</v>
      </c>
      <c r="B108" s="99">
        <f t="shared" si="22"/>
        <v>352.47143643399994</v>
      </c>
      <c r="C108" s="99">
        <v>280.68819021599995</v>
      </c>
      <c r="D108" s="99">
        <v>71.783246217999988</v>
      </c>
    </row>
    <row r="109" spans="1:4" x14ac:dyDescent="0.25">
      <c r="A109" s="98" t="s">
        <v>156</v>
      </c>
      <c r="B109" s="99">
        <f t="shared" si="22"/>
        <v>442.20108529200007</v>
      </c>
      <c r="C109" s="99">
        <v>339.52875549900006</v>
      </c>
      <c r="D109" s="99">
        <v>102.67232979300002</v>
      </c>
    </row>
    <row r="110" spans="1:4" x14ac:dyDescent="0.25">
      <c r="A110" s="98" t="s">
        <v>157</v>
      </c>
      <c r="B110" s="99">
        <f t="shared" si="22"/>
        <v>564.01182406299972</v>
      </c>
      <c r="C110" s="99">
        <v>514.46710158099972</v>
      </c>
      <c r="D110" s="99">
        <v>49.544722481999997</v>
      </c>
    </row>
    <row r="111" spans="1:4" ht="6.75" customHeight="1" thickBot="1" x14ac:dyDescent="0.3">
      <c r="A111" s="94"/>
      <c r="B111" s="94"/>
      <c r="C111" s="94"/>
      <c r="D111" s="94"/>
    </row>
    <row r="112" spans="1:4" ht="6.75" customHeight="1" x14ac:dyDescent="0.25">
      <c r="A112" s="106"/>
      <c r="B112" s="107"/>
      <c r="C112" s="13"/>
      <c r="D112" s="13"/>
    </row>
    <row r="113" spans="1:4" x14ac:dyDescent="0.25">
      <c r="A113" s="3" t="s">
        <v>258</v>
      </c>
      <c r="B113" s="108"/>
      <c r="C113" s="108"/>
      <c r="D113" s="13"/>
    </row>
    <row r="115" spans="1:4" x14ac:dyDescent="0.25">
      <c r="A115" s="286" t="s">
        <v>265</v>
      </c>
      <c r="B115" s="286"/>
      <c r="C115" s="286"/>
      <c r="D115" s="286"/>
    </row>
    <row r="116" spans="1:4" x14ac:dyDescent="0.25">
      <c r="A116" s="13"/>
      <c r="B116" s="13"/>
      <c r="C116" s="13"/>
      <c r="D116" s="13"/>
    </row>
    <row r="117" spans="1:4" x14ac:dyDescent="0.25">
      <c r="A117" s="241" t="s">
        <v>139</v>
      </c>
      <c r="B117" s="242" t="s">
        <v>0</v>
      </c>
      <c r="C117" s="243"/>
      <c r="D117" s="243"/>
    </row>
    <row r="118" spans="1:4" ht="26.4" x14ac:dyDescent="0.25">
      <c r="A118" s="241" t="s">
        <v>140</v>
      </c>
      <c r="B118" s="243"/>
      <c r="C118" s="242" t="s">
        <v>3</v>
      </c>
      <c r="D118" s="242" t="s">
        <v>141</v>
      </c>
    </row>
    <row r="119" spans="1:4" ht="6.75" customHeight="1" x14ac:dyDescent="0.25">
      <c r="A119" s="95"/>
      <c r="B119" s="95"/>
      <c r="C119" s="96"/>
      <c r="D119" s="96"/>
    </row>
    <row r="120" spans="1:4" x14ac:dyDescent="0.25">
      <c r="A120" s="226" t="s">
        <v>252</v>
      </c>
      <c r="B120" s="97">
        <f>SUM(B124,B128,B132,B136,B140,B144)</f>
        <v>12372.315825545007</v>
      </c>
      <c r="C120" s="97">
        <f t="shared" ref="C120:D121" si="23">SUM(C124,C128,C132,C136,C140,C144)</f>
        <v>9739.9774764730064</v>
      </c>
      <c r="D120" s="97">
        <f t="shared" si="23"/>
        <v>2632.3383490720012</v>
      </c>
    </row>
    <row r="121" spans="1:4" x14ac:dyDescent="0.25">
      <c r="A121" s="226" t="s">
        <v>266</v>
      </c>
      <c r="B121" s="97">
        <f>SUM(B125,B129,B133,B137,B141,B145)</f>
        <v>11019627.521803008</v>
      </c>
      <c r="C121" s="97">
        <f t="shared" si="23"/>
        <v>8857826.4647509865</v>
      </c>
      <c r="D121" s="97">
        <f t="shared" si="23"/>
        <v>2161801.0570520223</v>
      </c>
    </row>
    <row r="122" spans="1:4" x14ac:dyDescent="0.25">
      <c r="A122" s="81"/>
      <c r="B122" s="82"/>
      <c r="C122" s="82"/>
      <c r="D122" s="82"/>
    </row>
    <row r="123" spans="1:4" x14ac:dyDescent="0.25">
      <c r="A123" s="199" t="s">
        <v>267</v>
      </c>
      <c r="B123" s="95"/>
      <c r="C123" s="95"/>
      <c r="D123" s="112"/>
    </row>
    <row r="124" spans="1:4" x14ac:dyDescent="0.25">
      <c r="A124" s="90" t="s">
        <v>268</v>
      </c>
      <c r="B124" s="99">
        <f>SUM(C124:D124)</f>
        <v>414.85026748599995</v>
      </c>
      <c r="C124" s="99">
        <v>341.17323249599997</v>
      </c>
      <c r="D124" s="99">
        <v>73.677034989999981</v>
      </c>
    </row>
    <row r="125" spans="1:4" x14ac:dyDescent="0.25">
      <c r="A125" s="90" t="s">
        <v>269</v>
      </c>
      <c r="B125" s="99">
        <f>SUM(C125:D125)</f>
        <v>222562.10804521901</v>
      </c>
      <c r="C125" s="99">
        <v>160849.39060046902</v>
      </c>
      <c r="D125" s="99">
        <v>61712.717444749986</v>
      </c>
    </row>
    <row r="126" spans="1:4" x14ac:dyDescent="0.25">
      <c r="A126" s="13"/>
      <c r="B126" s="99"/>
      <c r="C126" s="99"/>
      <c r="D126" s="99"/>
    </row>
    <row r="127" spans="1:4" x14ac:dyDescent="0.25">
      <c r="A127" s="199" t="s">
        <v>270</v>
      </c>
      <c r="B127" s="99"/>
      <c r="C127" s="99"/>
      <c r="D127" s="99"/>
    </row>
    <row r="128" spans="1:4" x14ac:dyDescent="0.25">
      <c r="A128" s="90" t="s">
        <v>268</v>
      </c>
      <c r="B128" s="99">
        <f>SUM(C128:D128)</f>
        <v>1236.5428618670005</v>
      </c>
      <c r="C128" s="99">
        <v>1005.7912350670006</v>
      </c>
      <c r="D128" s="99">
        <v>230.75162680000003</v>
      </c>
    </row>
    <row r="129" spans="1:4" x14ac:dyDescent="0.25">
      <c r="A129" s="90" t="s">
        <v>269</v>
      </c>
      <c r="B129" s="99">
        <f>SUM(C129:D129)</f>
        <v>895469.66326378461</v>
      </c>
      <c r="C129" s="99">
        <v>715331.81286242756</v>
      </c>
      <c r="D129" s="99">
        <v>180137.85040135702</v>
      </c>
    </row>
    <row r="130" spans="1:4" x14ac:dyDescent="0.25">
      <c r="A130" s="90"/>
      <c r="B130" s="99"/>
      <c r="C130" s="99"/>
      <c r="D130" s="99"/>
    </row>
    <row r="131" spans="1:4" x14ac:dyDescent="0.25">
      <c r="A131" s="199" t="s">
        <v>271</v>
      </c>
      <c r="B131" s="99"/>
      <c r="C131" s="99"/>
      <c r="D131" s="99"/>
    </row>
    <row r="132" spans="1:4" x14ac:dyDescent="0.25">
      <c r="A132" s="90" t="s">
        <v>268</v>
      </c>
      <c r="B132" s="99">
        <f>SUM(C132:D132)</f>
        <v>1860.0023730490009</v>
      </c>
      <c r="C132" s="99">
        <v>1473.8731214740008</v>
      </c>
      <c r="D132" s="99">
        <v>386.12925157500007</v>
      </c>
    </row>
    <row r="133" spans="1:4" x14ac:dyDescent="0.25">
      <c r="A133" s="90" t="s">
        <v>269</v>
      </c>
      <c r="B133" s="99">
        <f>SUM(C133:D133)</f>
        <v>1644460.6158994951</v>
      </c>
      <c r="C133" s="99">
        <v>1279526.7516353617</v>
      </c>
      <c r="D133" s="99">
        <v>364933.86426413333</v>
      </c>
    </row>
    <row r="134" spans="1:4" x14ac:dyDescent="0.25">
      <c r="A134" s="13"/>
      <c r="B134" s="99"/>
      <c r="C134" s="99"/>
      <c r="D134" s="99"/>
    </row>
    <row r="135" spans="1:4" x14ac:dyDescent="0.25">
      <c r="A135" s="199" t="s">
        <v>272</v>
      </c>
      <c r="B135" s="99"/>
      <c r="C135" s="99"/>
      <c r="D135" s="99"/>
    </row>
    <row r="136" spans="1:4" x14ac:dyDescent="0.25">
      <c r="A136" s="90" t="s">
        <v>268</v>
      </c>
      <c r="B136" s="99">
        <f>SUM(C136:D136)</f>
        <v>2057.5076849190009</v>
      </c>
      <c r="C136" s="99">
        <v>1666.5018812630005</v>
      </c>
      <c r="D136" s="99">
        <v>391.00580365600024</v>
      </c>
    </row>
    <row r="137" spans="1:4" x14ac:dyDescent="0.25">
      <c r="A137" s="90" t="s">
        <v>269</v>
      </c>
      <c r="B137" s="99">
        <f>SUM(C137:D137)</f>
        <v>1886931.9129873849</v>
      </c>
      <c r="C137" s="99">
        <v>1528992.5827951694</v>
      </c>
      <c r="D137" s="99">
        <v>357939.33019221557</v>
      </c>
    </row>
    <row r="138" spans="1:4" x14ac:dyDescent="0.25">
      <c r="A138" s="13"/>
      <c r="B138" s="99"/>
      <c r="C138" s="99"/>
      <c r="D138" s="99"/>
    </row>
    <row r="139" spans="1:4" x14ac:dyDescent="0.25">
      <c r="A139" s="199" t="s">
        <v>273</v>
      </c>
      <c r="B139" s="99"/>
      <c r="C139" s="99"/>
      <c r="D139" s="99"/>
    </row>
    <row r="140" spans="1:4" x14ac:dyDescent="0.25">
      <c r="A140" s="90" t="s">
        <v>268</v>
      </c>
      <c r="B140" s="99">
        <f>SUM(C140:D140)</f>
        <v>2537.8307667340014</v>
      </c>
      <c r="C140" s="99">
        <v>1901.0059559100009</v>
      </c>
      <c r="D140" s="99">
        <v>636.82481082400022</v>
      </c>
    </row>
    <row r="141" spans="1:4" x14ac:dyDescent="0.25">
      <c r="A141" s="90" t="s">
        <v>269</v>
      </c>
      <c r="B141" s="99">
        <f>SUM(C141:D141)</f>
        <v>2518091.7827523076</v>
      </c>
      <c r="C141" s="99">
        <v>1985149.5844842985</v>
      </c>
      <c r="D141" s="99">
        <v>532942.198268009</v>
      </c>
    </row>
    <row r="142" spans="1:4" x14ac:dyDescent="0.25">
      <c r="A142" s="13"/>
      <c r="B142" s="99"/>
      <c r="C142" s="99"/>
      <c r="D142" s="99"/>
    </row>
    <row r="143" spans="1:4" x14ac:dyDescent="0.25">
      <c r="A143" s="199" t="s">
        <v>274</v>
      </c>
      <c r="B143" s="99"/>
      <c r="C143" s="99"/>
      <c r="D143" s="99"/>
    </row>
    <row r="144" spans="1:4" x14ac:dyDescent="0.25">
      <c r="A144" s="90" t="s">
        <v>268</v>
      </c>
      <c r="B144" s="99">
        <f>SUM(C144:D144)</f>
        <v>4265.5818714900033</v>
      </c>
      <c r="C144" s="99">
        <v>3351.6320502630024</v>
      </c>
      <c r="D144" s="99">
        <v>913.94982122700083</v>
      </c>
    </row>
    <row r="145" spans="1:4" x14ac:dyDescent="0.25">
      <c r="A145" s="90" t="s">
        <v>269</v>
      </c>
      <c r="B145" s="99">
        <f>SUM(C145:D145)</f>
        <v>3852111.4388548173</v>
      </c>
      <c r="C145" s="99">
        <v>3187976.3423732598</v>
      </c>
      <c r="D145" s="99">
        <v>664135.09648155759</v>
      </c>
    </row>
    <row r="146" spans="1:4" ht="6.75" customHeight="1" thickBot="1" x14ac:dyDescent="0.3">
      <c r="A146" s="94"/>
      <c r="B146" s="94"/>
      <c r="C146" s="94"/>
      <c r="D146" s="94"/>
    </row>
    <row r="148" spans="1:4" x14ac:dyDescent="0.25">
      <c r="A148" s="199" t="s">
        <v>275</v>
      </c>
      <c r="B148" s="4"/>
      <c r="C148" s="4"/>
      <c r="D148" s="4"/>
    </row>
    <row r="149" spans="1:4" x14ac:dyDescent="0.25">
      <c r="A149" s="13"/>
      <c r="B149" s="13"/>
      <c r="C149" s="13"/>
      <c r="D149" s="13"/>
    </row>
    <row r="150" spans="1:4" x14ac:dyDescent="0.25">
      <c r="A150" s="241" t="s">
        <v>139</v>
      </c>
      <c r="B150" s="242" t="s">
        <v>0</v>
      </c>
      <c r="C150" s="243"/>
      <c r="D150" s="243"/>
    </row>
    <row r="151" spans="1:4" ht="26.4" x14ac:dyDescent="0.25">
      <c r="A151" s="241" t="s">
        <v>140</v>
      </c>
      <c r="B151" s="243"/>
      <c r="C151" s="242" t="s">
        <v>3</v>
      </c>
      <c r="D151" s="242" t="s">
        <v>141</v>
      </c>
    </row>
    <row r="152" spans="1:4" ht="6.75" customHeight="1" x14ac:dyDescent="0.25">
      <c r="A152" s="95"/>
      <c r="B152" s="95"/>
      <c r="C152" s="96"/>
      <c r="D152" s="96"/>
    </row>
    <row r="153" spans="1:4" x14ac:dyDescent="0.25">
      <c r="A153" s="226" t="s">
        <v>252</v>
      </c>
      <c r="B153" s="97">
        <f>SUM(B157,B161,B165)</f>
        <v>12372.315825545013</v>
      </c>
      <c r="C153" s="97">
        <f t="shared" ref="C153:D154" si="24">SUM(C157,C161,C165)</f>
        <v>9739.9774764730082</v>
      </c>
      <c r="D153" s="97">
        <f t="shared" si="24"/>
        <v>2632.3383490720043</v>
      </c>
    </row>
    <row r="154" spans="1:4" x14ac:dyDescent="0.25">
      <c r="A154" s="197" t="s">
        <v>266</v>
      </c>
      <c r="B154" s="97">
        <f>SUM(B158,B162,B166)</f>
        <v>11019627.521802999</v>
      </c>
      <c r="C154" s="97">
        <f t="shared" si="24"/>
        <v>8857826.4647509754</v>
      </c>
      <c r="D154" s="97">
        <f t="shared" si="24"/>
        <v>2161801.0570520251</v>
      </c>
    </row>
    <row r="155" spans="1:4" x14ac:dyDescent="0.25">
      <c r="A155" s="109"/>
      <c r="B155" s="104"/>
      <c r="C155" s="104"/>
      <c r="D155" s="105"/>
    </row>
    <row r="156" spans="1:4" x14ac:dyDescent="0.25">
      <c r="A156" s="198" t="s">
        <v>144</v>
      </c>
      <c r="B156" s="104"/>
      <c r="C156" s="104"/>
      <c r="D156" s="105"/>
    </row>
    <row r="157" spans="1:4" x14ac:dyDescent="0.25">
      <c r="A157" s="11" t="s">
        <v>268</v>
      </c>
      <c r="B157" s="99">
        <f>SUM(C157:D157)</f>
        <v>12035.428200203012</v>
      </c>
      <c r="C157" s="99">
        <v>9477.7693190860082</v>
      </c>
      <c r="D157" s="99">
        <v>2557.6588811170045</v>
      </c>
    </row>
    <row r="158" spans="1:4" x14ac:dyDescent="0.25">
      <c r="A158" s="11" t="s">
        <v>269</v>
      </c>
      <c r="B158" s="99">
        <f>SUM(C158:D158)</f>
        <v>10467177.560677592</v>
      </c>
      <c r="C158" s="99">
        <v>8465606.9561680369</v>
      </c>
      <c r="D158" s="99">
        <v>2001570.604509555</v>
      </c>
    </row>
    <row r="159" spans="1:4" x14ac:dyDescent="0.25">
      <c r="A159" s="98"/>
      <c r="B159" s="99"/>
      <c r="C159" s="99"/>
      <c r="D159" s="99"/>
    </row>
    <row r="160" spans="1:4" x14ac:dyDescent="0.25">
      <c r="A160" s="198" t="s">
        <v>145</v>
      </c>
      <c r="B160" s="99"/>
      <c r="C160" s="99"/>
      <c r="D160" s="99"/>
    </row>
    <row r="161" spans="1:4" x14ac:dyDescent="0.25">
      <c r="A161" s="11" t="s">
        <v>268</v>
      </c>
      <c r="B161" s="99">
        <f>SUM(C161:D161)</f>
        <v>170.20261730300001</v>
      </c>
      <c r="C161" s="99">
        <v>137.804101718</v>
      </c>
      <c r="D161" s="99">
        <v>32.398515584999998</v>
      </c>
    </row>
    <row r="162" spans="1:4" x14ac:dyDescent="0.25">
      <c r="A162" s="11" t="s">
        <v>269</v>
      </c>
      <c r="B162" s="99">
        <f>SUM(C162:D162)</f>
        <v>236508.19717363699</v>
      </c>
      <c r="C162" s="99">
        <v>156970.601752847</v>
      </c>
      <c r="D162" s="99">
        <v>79537.595420789992</v>
      </c>
    </row>
    <row r="163" spans="1:4" x14ac:dyDescent="0.25">
      <c r="A163" s="100"/>
      <c r="B163" s="99"/>
      <c r="C163" s="99"/>
      <c r="D163" s="99"/>
    </row>
    <row r="164" spans="1:4" x14ac:dyDescent="0.25">
      <c r="A164" s="198" t="s">
        <v>146</v>
      </c>
      <c r="B164" s="99"/>
      <c r="C164" s="99"/>
      <c r="D164" s="99"/>
    </row>
    <row r="165" spans="1:4" x14ac:dyDescent="0.25">
      <c r="A165" s="11" t="s">
        <v>268</v>
      </c>
      <c r="B165" s="99">
        <f>SUM(C165:D165)</f>
        <v>166.685008039</v>
      </c>
      <c r="C165" s="99">
        <v>124.404055669</v>
      </c>
      <c r="D165" s="99">
        <v>42.280952370000001</v>
      </c>
    </row>
    <row r="166" spans="1:4" x14ac:dyDescent="0.25">
      <c r="A166" s="11" t="s">
        <v>269</v>
      </c>
      <c r="B166" s="99">
        <f>SUM(C166:D166)</f>
        <v>315941.76395177096</v>
      </c>
      <c r="C166" s="99">
        <v>235248.90683009097</v>
      </c>
      <c r="D166" s="99">
        <v>80692.85712167999</v>
      </c>
    </row>
    <row r="167" spans="1:4" ht="6.75" customHeight="1" thickBot="1" x14ac:dyDescent="0.3">
      <c r="A167" s="94"/>
      <c r="B167" s="94"/>
      <c r="C167" s="94"/>
      <c r="D167" s="94"/>
    </row>
    <row r="169" spans="1:4" x14ac:dyDescent="0.25">
      <c r="A169" s="286" t="s">
        <v>276</v>
      </c>
      <c r="B169" s="286"/>
      <c r="C169" s="286"/>
      <c r="D169" s="286"/>
    </row>
    <row r="170" spans="1:4" x14ac:dyDescent="0.25">
      <c r="A170" s="4"/>
      <c r="B170" s="4"/>
      <c r="C170" s="4"/>
      <c r="D170" s="4"/>
    </row>
    <row r="171" spans="1:4" x14ac:dyDescent="0.25">
      <c r="A171" s="241" t="s">
        <v>139</v>
      </c>
      <c r="B171" s="242" t="s">
        <v>0</v>
      </c>
      <c r="C171" s="243"/>
      <c r="D171" s="243"/>
    </row>
    <row r="172" spans="1:4" ht="26.4" x14ac:dyDescent="0.25">
      <c r="A172" s="241" t="s">
        <v>140</v>
      </c>
      <c r="B172" s="243"/>
      <c r="C172" s="242" t="s">
        <v>3</v>
      </c>
      <c r="D172" s="242" t="s">
        <v>141</v>
      </c>
    </row>
    <row r="173" spans="1:4" ht="6.75" customHeight="1" x14ac:dyDescent="0.25">
      <c r="A173" s="95"/>
      <c r="B173" s="95"/>
      <c r="C173" s="96"/>
      <c r="D173" s="96"/>
    </row>
    <row r="174" spans="1:4" x14ac:dyDescent="0.25">
      <c r="A174" s="227" t="s">
        <v>277</v>
      </c>
      <c r="B174" s="97">
        <f>C174+D174</f>
        <v>599.17103969999994</v>
      </c>
      <c r="C174" s="97">
        <v>418.1984258</v>
      </c>
      <c r="D174" s="97">
        <v>180.9726139</v>
      </c>
    </row>
    <row r="175" spans="1:4" x14ac:dyDescent="0.25">
      <c r="A175" s="197" t="s">
        <v>278</v>
      </c>
      <c r="B175" s="97">
        <f>SUM(B177:B181)</f>
        <v>691.53952980100007</v>
      </c>
      <c r="C175" s="97">
        <f>SUM(C177:C181)</f>
        <v>485.63578667599995</v>
      </c>
      <c r="D175" s="97">
        <f>SUM(D177:D181)</f>
        <v>205.90374312499995</v>
      </c>
    </row>
    <row r="176" spans="1:4" x14ac:dyDescent="0.25">
      <c r="A176" s="113" t="s">
        <v>143</v>
      </c>
      <c r="B176" s="101"/>
      <c r="C176" s="101"/>
      <c r="D176" s="101"/>
    </row>
    <row r="177" spans="1:4" x14ac:dyDescent="0.25">
      <c r="A177" s="114" t="s">
        <v>279</v>
      </c>
      <c r="B177" s="115">
        <f>SUM(C177:D177)</f>
        <v>380.75787299999996</v>
      </c>
      <c r="C177" s="115">
        <v>242.77276134899998</v>
      </c>
      <c r="D177" s="115">
        <v>137.98511165099998</v>
      </c>
    </row>
    <row r="178" spans="1:4" ht="14.4" customHeight="1" x14ac:dyDescent="0.25">
      <c r="A178" s="114" t="s">
        <v>280</v>
      </c>
      <c r="B178" s="115">
        <f t="shared" ref="B178:B181" si="25">SUM(C178:D178)</f>
        <v>115.60832294399999</v>
      </c>
      <c r="C178" s="115">
        <v>94.153680555999998</v>
      </c>
      <c r="D178" s="115">
        <v>21.454642388</v>
      </c>
    </row>
    <row r="179" spans="1:4" ht="14.4" customHeight="1" x14ac:dyDescent="0.25">
      <c r="A179" s="114" t="s">
        <v>281</v>
      </c>
      <c r="B179" s="115">
        <f t="shared" si="25"/>
        <v>133.69729400499997</v>
      </c>
      <c r="C179" s="115">
        <v>103.76489902099999</v>
      </c>
      <c r="D179" s="115">
        <v>29.932394983999991</v>
      </c>
    </row>
    <row r="180" spans="1:4" ht="14.4" customHeight="1" x14ac:dyDescent="0.25">
      <c r="A180" s="114" t="s">
        <v>282</v>
      </c>
      <c r="B180" s="115">
        <f t="shared" si="25"/>
        <v>23.96759827</v>
      </c>
      <c r="C180" s="115">
        <v>17.705405498000001</v>
      </c>
      <c r="D180" s="115">
        <v>6.2621927719999997</v>
      </c>
    </row>
    <row r="181" spans="1:4" ht="14.4" customHeight="1" x14ac:dyDescent="0.25">
      <c r="A181" s="114" t="s">
        <v>283</v>
      </c>
      <c r="B181" s="115">
        <f t="shared" si="25"/>
        <v>37.508441582000003</v>
      </c>
      <c r="C181" s="115">
        <v>27.239040251999999</v>
      </c>
      <c r="D181" s="115">
        <v>10.269401330000001</v>
      </c>
    </row>
    <row r="182" spans="1:4" ht="6.75" customHeight="1" thickBot="1" x14ac:dyDescent="0.3">
      <c r="A182" s="94"/>
      <c r="B182" s="94"/>
      <c r="C182" s="94"/>
      <c r="D182" s="94"/>
    </row>
    <row r="183" spans="1:4" ht="6.75" customHeight="1" x14ac:dyDescent="0.25">
      <c r="A183" s="116"/>
      <c r="B183" s="117"/>
    </row>
    <row r="184" spans="1:4" x14ac:dyDescent="0.25">
      <c r="A184" s="12" t="s">
        <v>284</v>
      </c>
      <c r="B184" s="117"/>
      <c r="C184" s="118"/>
      <c r="D184" s="118"/>
    </row>
    <row r="186" spans="1:4" x14ac:dyDescent="0.25">
      <c r="A186" s="284" t="s">
        <v>285</v>
      </c>
      <c r="B186" s="284"/>
      <c r="C186" s="284"/>
      <c r="D186" s="284"/>
    </row>
    <row r="187" spans="1:4" x14ac:dyDescent="0.25">
      <c r="A187" s="13"/>
      <c r="B187" s="13"/>
      <c r="C187" s="13"/>
      <c r="D187" s="13"/>
    </row>
    <row r="188" spans="1:4" x14ac:dyDescent="0.25">
      <c r="A188" s="241" t="s">
        <v>139</v>
      </c>
      <c r="B188" s="242" t="s">
        <v>0</v>
      </c>
      <c r="C188" s="243"/>
      <c r="D188" s="243"/>
    </row>
    <row r="189" spans="1:4" ht="26.4" x14ac:dyDescent="0.25">
      <c r="A189" s="241" t="s">
        <v>140</v>
      </c>
      <c r="B189" s="243"/>
      <c r="C189" s="242" t="s">
        <v>3</v>
      </c>
      <c r="D189" s="242" t="s">
        <v>141</v>
      </c>
    </row>
    <row r="190" spans="1:4" ht="6.75" customHeight="1" x14ac:dyDescent="0.25">
      <c r="A190" s="95"/>
      <c r="B190" s="95"/>
      <c r="C190" s="96"/>
      <c r="D190" s="96"/>
    </row>
    <row r="191" spans="1:4" ht="14.4" customHeight="1" x14ac:dyDescent="0.25">
      <c r="A191" s="197" t="s">
        <v>142</v>
      </c>
      <c r="B191" s="119">
        <v>7975.0000004980047</v>
      </c>
      <c r="C191" s="119">
        <v>6157.0000003530058</v>
      </c>
      <c r="D191" s="119">
        <v>1818.0000001449989</v>
      </c>
    </row>
    <row r="192" spans="1:4" x14ac:dyDescent="0.25">
      <c r="A192" s="109" t="s">
        <v>286</v>
      </c>
      <c r="B192" s="104"/>
      <c r="C192" s="104"/>
      <c r="D192" s="105"/>
    </row>
    <row r="193" spans="1:4" x14ac:dyDescent="0.25">
      <c r="A193" s="120" t="s">
        <v>287</v>
      </c>
      <c r="B193" s="121">
        <f>SUM(C193:D193)</f>
        <v>3488.0267260759974</v>
      </c>
      <c r="C193" s="121">
        <v>2671.7421017489974</v>
      </c>
      <c r="D193" s="121">
        <v>816.28462432700007</v>
      </c>
    </row>
    <row r="194" spans="1:4" ht="6.75" customHeight="1" thickBot="1" x14ac:dyDescent="0.3">
      <c r="A194" s="94"/>
      <c r="B194" s="94"/>
      <c r="C194" s="94"/>
      <c r="D194" s="94"/>
    </row>
    <row r="196" spans="1:4" x14ac:dyDescent="0.25">
      <c r="A196" s="216" t="s">
        <v>47</v>
      </c>
    </row>
    <row r="197" spans="1:4" x14ac:dyDescent="0.25">
      <c r="A197" s="220" t="s">
        <v>338</v>
      </c>
    </row>
    <row r="198" spans="1:4" x14ac:dyDescent="0.25">
      <c r="A198" s="207" t="s">
        <v>376</v>
      </c>
    </row>
    <row r="205" spans="1:4" x14ac:dyDescent="0.25">
      <c r="A205" s="77" t="s">
        <v>55</v>
      </c>
    </row>
  </sheetData>
  <mergeCells count="7">
    <mergeCell ref="A169:D169"/>
    <mergeCell ref="A186:D186"/>
    <mergeCell ref="A1:D1"/>
    <mergeCell ref="A22:D22"/>
    <mergeCell ref="A42:D42"/>
    <mergeCell ref="A83:D83"/>
    <mergeCell ref="A115:D115"/>
  </mergeCells>
  <hyperlinks>
    <hyperlink ref="A205" location="'List of tables'!A1" display="Go to list of tables." xr:uid="{F632B0A1-8AA3-4F33-BC97-D36DA673EDBD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7C1C-7616-477B-9BF9-BBF98225BE6C}">
  <dimension ref="A1:D120"/>
  <sheetViews>
    <sheetView workbookViewId="0">
      <selection activeCell="H20" sqref="H20"/>
    </sheetView>
  </sheetViews>
  <sheetFormatPr defaultColWidth="8.88671875" defaultRowHeight="13.2" x14ac:dyDescent="0.25"/>
  <cols>
    <col min="1" max="1" width="55.6640625" style="6" customWidth="1"/>
    <col min="2" max="4" width="12.6640625" style="6" customWidth="1"/>
    <col min="5" max="16384" width="8.88671875" style="6"/>
  </cols>
  <sheetData>
    <row r="1" spans="1:4" x14ac:dyDescent="0.25">
      <c r="A1" s="284" t="s">
        <v>288</v>
      </c>
      <c r="B1" s="284"/>
      <c r="C1" s="284"/>
      <c r="D1" s="284"/>
    </row>
    <row r="2" spans="1:4" x14ac:dyDescent="0.25">
      <c r="A2" s="13"/>
      <c r="B2" s="13"/>
      <c r="C2" s="13"/>
      <c r="D2" s="13"/>
    </row>
    <row r="3" spans="1:4" x14ac:dyDescent="0.25">
      <c r="A3" s="241" t="s">
        <v>139</v>
      </c>
      <c r="B3" s="242" t="s">
        <v>0</v>
      </c>
      <c r="C3" s="243"/>
      <c r="D3" s="243"/>
    </row>
    <row r="4" spans="1:4" ht="26.4" x14ac:dyDescent="0.25">
      <c r="A4" s="241" t="s">
        <v>140</v>
      </c>
      <c r="B4" s="243"/>
      <c r="C4" s="242" t="s">
        <v>3</v>
      </c>
      <c r="D4" s="242" t="s">
        <v>141</v>
      </c>
    </row>
    <row r="5" spans="1:4" ht="6.75" customHeight="1" x14ac:dyDescent="0.25">
      <c r="A5" s="81"/>
      <c r="B5" s="82"/>
      <c r="C5" s="82"/>
      <c r="D5" s="82"/>
    </row>
    <row r="6" spans="1:4" ht="14.4" customHeight="1" x14ac:dyDescent="0.25">
      <c r="A6" s="226" t="s">
        <v>289</v>
      </c>
      <c r="B6" s="83">
        <v>3644.3064088800006</v>
      </c>
      <c r="C6" s="83">
        <v>2817.6143440339993</v>
      </c>
      <c r="D6" s="83">
        <v>826.69206484600124</v>
      </c>
    </row>
    <row r="7" spans="1:4" ht="14.4" customHeight="1" x14ac:dyDescent="0.25">
      <c r="A7" s="81"/>
      <c r="B7" s="84"/>
      <c r="C7" s="84"/>
      <c r="D7" s="84"/>
    </row>
    <row r="8" spans="1:4" ht="14.4" customHeight="1" x14ac:dyDescent="0.25">
      <c r="A8" s="226" t="s">
        <v>290</v>
      </c>
      <c r="B8" s="84"/>
      <c r="C8" s="84"/>
      <c r="D8" s="84"/>
    </row>
    <row r="9" spans="1:4" ht="14.4" customHeight="1" x14ac:dyDescent="0.25">
      <c r="A9" s="228" t="s">
        <v>291</v>
      </c>
      <c r="B9" s="85">
        <v>2033.4864057679988</v>
      </c>
      <c r="C9" s="85">
        <v>1678.4638193469982</v>
      </c>
      <c r="D9" s="86">
        <v>355.02258642100065</v>
      </c>
    </row>
    <row r="10" spans="1:4" ht="14.4" customHeight="1" x14ac:dyDescent="0.25">
      <c r="A10" s="228" t="s">
        <v>292</v>
      </c>
      <c r="B10" s="85">
        <v>565.46906829400064</v>
      </c>
      <c r="C10" s="85">
        <v>350.28968115300029</v>
      </c>
      <c r="D10" s="86">
        <v>215.17938714100032</v>
      </c>
    </row>
    <row r="11" spans="1:4" ht="14.4" customHeight="1" x14ac:dyDescent="0.25">
      <c r="A11" s="228" t="s">
        <v>293</v>
      </c>
      <c r="B11" s="85">
        <v>268.20367416000033</v>
      </c>
      <c r="C11" s="85">
        <v>138.20860404399997</v>
      </c>
      <c r="D11" s="86">
        <v>129.99507011600033</v>
      </c>
    </row>
    <row r="12" spans="1:4" ht="14.4" customHeight="1" x14ac:dyDescent="0.25">
      <c r="A12" s="228" t="s">
        <v>216</v>
      </c>
      <c r="B12" s="85">
        <v>777.14726065800062</v>
      </c>
      <c r="C12" s="85">
        <v>650.65223949000062</v>
      </c>
      <c r="D12" s="86">
        <v>126.49502116800004</v>
      </c>
    </row>
    <row r="13" spans="1:4" ht="6.75" customHeight="1" thickBot="1" x14ac:dyDescent="0.3">
      <c r="A13" s="87"/>
      <c r="B13" s="88"/>
      <c r="C13" s="88"/>
      <c r="D13" s="88"/>
    </row>
    <row r="15" spans="1:4" x14ac:dyDescent="0.25">
      <c r="A15" s="284" t="s">
        <v>294</v>
      </c>
      <c r="B15" s="284"/>
      <c r="C15" s="284"/>
      <c r="D15" s="284"/>
    </row>
    <row r="16" spans="1:4" x14ac:dyDescent="0.25">
      <c r="A16" s="13"/>
      <c r="B16" s="13"/>
      <c r="C16" s="13"/>
      <c r="D16" s="13"/>
    </row>
    <row r="17" spans="1:4" x14ac:dyDescent="0.25">
      <c r="A17" s="241" t="s">
        <v>139</v>
      </c>
      <c r="B17" s="242" t="s">
        <v>0</v>
      </c>
      <c r="C17" s="243"/>
      <c r="D17" s="243"/>
    </row>
    <row r="18" spans="1:4" ht="26.4" x14ac:dyDescent="0.25">
      <c r="A18" s="241" t="s">
        <v>140</v>
      </c>
      <c r="B18" s="243"/>
      <c r="C18" s="242" t="s">
        <v>3</v>
      </c>
      <c r="D18" s="242" t="s">
        <v>141</v>
      </c>
    </row>
    <row r="19" spans="1:4" ht="6.75" customHeight="1" x14ac:dyDescent="0.25">
      <c r="A19" s="81"/>
      <c r="B19" s="82"/>
      <c r="C19" s="82"/>
      <c r="D19" s="82"/>
    </row>
    <row r="20" spans="1:4" ht="14.4" customHeight="1" x14ac:dyDescent="0.25">
      <c r="A20" s="226" t="s">
        <v>295</v>
      </c>
      <c r="B20" s="89">
        <v>8855.781075002018</v>
      </c>
      <c r="C20" s="89">
        <v>6991.9694494570158</v>
      </c>
      <c r="D20" s="89">
        <v>1863.8116255450022</v>
      </c>
    </row>
    <row r="21" spans="1:4" x14ac:dyDescent="0.25">
      <c r="A21" s="81"/>
      <c r="B21" s="82"/>
      <c r="C21" s="82"/>
      <c r="D21" s="82"/>
    </row>
    <row r="22" spans="1:4" ht="14.4" customHeight="1" x14ac:dyDescent="0.25">
      <c r="A22" s="226" t="s">
        <v>296</v>
      </c>
      <c r="B22" s="82"/>
      <c r="C22" s="82"/>
      <c r="D22" s="82"/>
    </row>
    <row r="23" spans="1:4" ht="14.4" customHeight="1" x14ac:dyDescent="0.25">
      <c r="A23" s="90" t="s">
        <v>297</v>
      </c>
      <c r="B23" s="91">
        <v>5391.7762067690128</v>
      </c>
      <c r="C23" s="91">
        <v>4029.2750084370105</v>
      </c>
      <c r="D23" s="91">
        <v>1362.5011983320019</v>
      </c>
    </row>
    <row r="24" spans="1:4" ht="14.4" customHeight="1" x14ac:dyDescent="0.25">
      <c r="A24" s="90" t="s">
        <v>298</v>
      </c>
      <c r="B24" s="91">
        <v>540.93613172200014</v>
      </c>
      <c r="C24" s="91">
        <v>395.53943885199993</v>
      </c>
      <c r="D24" s="91">
        <v>145.39669287000018</v>
      </c>
    </row>
    <row r="25" spans="1:4" ht="14.4" customHeight="1" x14ac:dyDescent="0.25">
      <c r="A25" s="90" t="s">
        <v>299</v>
      </c>
      <c r="B25" s="91">
        <v>577.94172517799996</v>
      </c>
      <c r="C25" s="91">
        <v>432.07209046699973</v>
      </c>
      <c r="D25" s="91">
        <v>145.8696347110002</v>
      </c>
    </row>
    <row r="26" spans="1:4" ht="14.4" customHeight="1" x14ac:dyDescent="0.25">
      <c r="A26" s="90" t="s">
        <v>300</v>
      </c>
      <c r="B26" s="91">
        <v>2345.1270113330056</v>
      </c>
      <c r="C26" s="91">
        <v>2135.0829117010053</v>
      </c>
      <c r="D26" s="91">
        <v>210.04409963200018</v>
      </c>
    </row>
    <row r="27" spans="1:4" ht="6.75" customHeight="1" thickBot="1" x14ac:dyDescent="0.3">
      <c r="A27" s="87"/>
      <c r="B27" s="87"/>
      <c r="C27" s="87"/>
      <c r="D27" s="87"/>
    </row>
    <row r="29" spans="1:4" x14ac:dyDescent="0.25">
      <c r="A29" s="284" t="s">
        <v>301</v>
      </c>
      <c r="B29" s="284"/>
      <c r="C29" s="284"/>
      <c r="D29" s="284"/>
    </row>
    <row r="30" spans="1:4" x14ac:dyDescent="0.25">
      <c r="A30" s="13"/>
      <c r="B30" s="13"/>
      <c r="C30" s="13"/>
      <c r="D30" s="13"/>
    </row>
    <row r="31" spans="1:4" x14ac:dyDescent="0.25">
      <c r="A31" s="241" t="s">
        <v>139</v>
      </c>
      <c r="B31" s="242" t="s">
        <v>0</v>
      </c>
      <c r="C31" s="243"/>
      <c r="D31" s="243"/>
    </row>
    <row r="32" spans="1:4" ht="26.4" x14ac:dyDescent="0.25">
      <c r="A32" s="241" t="s">
        <v>140</v>
      </c>
      <c r="B32" s="243"/>
      <c r="C32" s="242" t="s">
        <v>3</v>
      </c>
      <c r="D32" s="242" t="s">
        <v>141</v>
      </c>
    </row>
    <row r="33" spans="1:4" ht="6.75" customHeight="1" x14ac:dyDescent="0.25">
      <c r="A33" s="81"/>
      <c r="B33" s="82"/>
      <c r="C33" s="82"/>
      <c r="D33" s="82"/>
    </row>
    <row r="34" spans="1:4" ht="14.4" customHeight="1" x14ac:dyDescent="0.25">
      <c r="A34" s="226" t="s">
        <v>302</v>
      </c>
      <c r="B34" s="89">
        <v>5527.4248294470044</v>
      </c>
      <c r="C34" s="89">
        <v>4093.9829878940041</v>
      </c>
      <c r="D34" s="89">
        <v>1433.4418415530006</v>
      </c>
    </row>
    <row r="35" spans="1:4" x14ac:dyDescent="0.25">
      <c r="A35" s="81"/>
      <c r="B35" s="82"/>
      <c r="C35" s="82"/>
      <c r="D35" s="82"/>
    </row>
    <row r="36" spans="1:4" x14ac:dyDescent="0.25">
      <c r="A36" s="226" t="s">
        <v>296</v>
      </c>
      <c r="B36" s="82"/>
      <c r="C36" s="82"/>
      <c r="D36" s="82"/>
    </row>
    <row r="37" spans="1:4" x14ac:dyDescent="0.25">
      <c r="A37" s="228" t="s">
        <v>303</v>
      </c>
      <c r="B37" s="91">
        <v>650.41514922399995</v>
      </c>
      <c r="C37" s="91">
        <v>591.61664375199996</v>
      </c>
      <c r="D37" s="91">
        <v>58.798505471999988</v>
      </c>
    </row>
    <row r="38" spans="1:4" x14ac:dyDescent="0.25">
      <c r="A38" s="228" t="s">
        <v>304</v>
      </c>
      <c r="B38" s="91">
        <v>1639.2248198710013</v>
      </c>
      <c r="C38" s="91">
        <v>1195.2282021740011</v>
      </c>
      <c r="D38" s="91">
        <v>443.9966176970002</v>
      </c>
    </row>
    <row r="39" spans="1:4" x14ac:dyDescent="0.25">
      <c r="A39" s="228" t="s">
        <v>305</v>
      </c>
      <c r="B39" s="91">
        <v>3237.7848603520033</v>
      </c>
      <c r="C39" s="91">
        <v>2307.1381419680029</v>
      </c>
      <c r="D39" s="91">
        <v>930.64671838400045</v>
      </c>
    </row>
    <row r="40" spans="1:4" ht="6.75" customHeight="1" thickBot="1" x14ac:dyDescent="0.3">
      <c r="A40" s="87"/>
      <c r="B40" s="87"/>
      <c r="C40" s="87"/>
      <c r="D40" s="87"/>
    </row>
    <row r="42" spans="1:4" x14ac:dyDescent="0.25">
      <c r="A42" s="284" t="s">
        <v>306</v>
      </c>
      <c r="B42" s="284"/>
      <c r="C42" s="284"/>
      <c r="D42" s="284"/>
    </row>
    <row r="43" spans="1:4" x14ac:dyDescent="0.25">
      <c r="A43" s="13"/>
      <c r="B43" s="13"/>
      <c r="C43" s="13"/>
      <c r="D43" s="13"/>
    </row>
    <row r="44" spans="1:4" x14ac:dyDescent="0.25">
      <c r="A44" s="241" t="s">
        <v>139</v>
      </c>
      <c r="B44" s="242" t="s">
        <v>0</v>
      </c>
      <c r="C44" s="243"/>
      <c r="D44" s="243"/>
    </row>
    <row r="45" spans="1:4" ht="26.4" x14ac:dyDescent="0.25">
      <c r="A45" s="241" t="s">
        <v>140</v>
      </c>
      <c r="B45" s="243"/>
      <c r="C45" s="242" t="s">
        <v>3</v>
      </c>
      <c r="D45" s="242" t="s">
        <v>141</v>
      </c>
    </row>
    <row r="46" spans="1:4" ht="6.75" customHeight="1" x14ac:dyDescent="0.25">
      <c r="A46" s="81"/>
      <c r="B46" s="82"/>
      <c r="C46" s="82"/>
      <c r="D46" s="82"/>
    </row>
    <row r="47" spans="1:4" ht="14.4" customHeight="1" x14ac:dyDescent="0.25">
      <c r="A47" s="226" t="s">
        <v>307</v>
      </c>
      <c r="B47" s="89">
        <v>948.29588665900019</v>
      </c>
      <c r="C47" s="89">
        <v>704.78469089099985</v>
      </c>
      <c r="D47" s="89">
        <v>243.51119576800022</v>
      </c>
    </row>
    <row r="48" spans="1:4" ht="14.4" customHeight="1" x14ac:dyDescent="0.25">
      <c r="A48" s="81"/>
      <c r="B48" s="82"/>
      <c r="C48" s="82"/>
      <c r="D48" s="82"/>
    </row>
    <row r="49" spans="1:4" ht="14.4" customHeight="1" x14ac:dyDescent="0.25">
      <c r="A49" s="226" t="s">
        <v>296</v>
      </c>
      <c r="B49" s="82"/>
      <c r="C49" s="82"/>
      <c r="D49" s="82"/>
    </row>
    <row r="50" spans="1:4" ht="14.4" customHeight="1" x14ac:dyDescent="0.25">
      <c r="A50" s="228" t="s">
        <v>308</v>
      </c>
      <c r="B50" s="91">
        <v>516.94925854600012</v>
      </c>
      <c r="C50" s="91">
        <v>365.89538058499994</v>
      </c>
      <c r="D50" s="91">
        <v>151.05387796100021</v>
      </c>
    </row>
    <row r="51" spans="1:4" ht="14.4" customHeight="1" x14ac:dyDescent="0.25">
      <c r="A51" s="228" t="s">
        <v>309</v>
      </c>
      <c r="B51" s="91">
        <v>431.34662811300001</v>
      </c>
      <c r="C51" s="91">
        <v>338.88931030599997</v>
      </c>
      <c r="D51" s="91">
        <v>92.457317807000024</v>
      </c>
    </row>
    <row r="52" spans="1:4" ht="6.75" customHeight="1" thickBot="1" x14ac:dyDescent="0.3">
      <c r="A52" s="87"/>
      <c r="B52" s="87"/>
      <c r="C52" s="87"/>
      <c r="D52" s="87"/>
    </row>
    <row r="54" spans="1:4" x14ac:dyDescent="0.25">
      <c r="A54" s="284" t="s">
        <v>310</v>
      </c>
      <c r="B54" s="284"/>
      <c r="C54" s="284"/>
      <c r="D54" s="284"/>
    </row>
    <row r="55" spans="1:4" x14ac:dyDescent="0.25">
      <c r="A55" s="13"/>
      <c r="B55" s="13"/>
      <c r="C55" s="13"/>
      <c r="D55" s="13"/>
    </row>
    <row r="56" spans="1:4" x14ac:dyDescent="0.25">
      <c r="A56" s="241" t="s">
        <v>139</v>
      </c>
      <c r="B56" s="242" t="s">
        <v>0</v>
      </c>
      <c r="C56" s="243"/>
      <c r="D56" s="243"/>
    </row>
    <row r="57" spans="1:4" ht="26.4" x14ac:dyDescent="0.25">
      <c r="A57" s="241" t="s">
        <v>140</v>
      </c>
      <c r="B57" s="243"/>
      <c r="C57" s="242" t="s">
        <v>3</v>
      </c>
      <c r="D57" s="242" t="s">
        <v>141</v>
      </c>
    </row>
    <row r="58" spans="1:4" ht="6.75" customHeight="1" x14ac:dyDescent="0.25">
      <c r="A58" s="81"/>
      <c r="B58" s="82"/>
      <c r="C58" s="82"/>
      <c r="D58" s="82"/>
    </row>
    <row r="59" spans="1:4" ht="14.4" customHeight="1" x14ac:dyDescent="0.25">
      <c r="A59" s="226" t="s">
        <v>311</v>
      </c>
      <c r="B59" s="92">
        <v>18138.700792234027</v>
      </c>
      <c r="C59" s="92">
        <v>13835.920331828023</v>
      </c>
      <c r="D59" s="92">
        <v>4302.7804604060047</v>
      </c>
    </row>
    <row r="60" spans="1:4" ht="14.4" customHeight="1" x14ac:dyDescent="0.25">
      <c r="A60" s="81"/>
      <c r="B60" s="84"/>
      <c r="C60" s="84"/>
      <c r="D60" s="84"/>
    </row>
    <row r="61" spans="1:4" ht="14.4" customHeight="1" x14ac:dyDescent="0.25">
      <c r="A61" s="226" t="s">
        <v>312</v>
      </c>
      <c r="B61" s="84"/>
      <c r="C61" s="84"/>
      <c r="D61" s="84"/>
    </row>
    <row r="62" spans="1:4" ht="14.4" customHeight="1" x14ac:dyDescent="0.25">
      <c r="A62" s="228" t="s">
        <v>313</v>
      </c>
      <c r="B62" s="91">
        <v>4613.4599170100073</v>
      </c>
      <c r="C62" s="91">
        <v>3592.1032814810069</v>
      </c>
      <c r="D62" s="91">
        <v>1021.3566355290008</v>
      </c>
    </row>
    <row r="63" spans="1:4" ht="14.4" customHeight="1" x14ac:dyDescent="0.25">
      <c r="A63" s="228" t="s">
        <v>314</v>
      </c>
      <c r="B63" s="91">
        <v>3469.7649902560033</v>
      </c>
      <c r="C63" s="91">
        <v>2681.5729865640023</v>
      </c>
      <c r="D63" s="91">
        <v>788.19200369200075</v>
      </c>
    </row>
    <row r="64" spans="1:4" ht="14.4" customHeight="1" x14ac:dyDescent="0.25">
      <c r="A64" s="228" t="s">
        <v>308</v>
      </c>
      <c r="B64" s="91">
        <v>5079.9537726190092</v>
      </c>
      <c r="C64" s="91">
        <v>3830.0909353280076</v>
      </c>
      <c r="D64" s="91">
        <v>1249.8628372910018</v>
      </c>
    </row>
    <row r="65" spans="1:4" ht="14.4" customHeight="1" x14ac:dyDescent="0.25">
      <c r="A65" s="228" t="s">
        <v>309</v>
      </c>
      <c r="B65" s="91">
        <v>4975.5221123490091</v>
      </c>
      <c r="C65" s="91">
        <v>3732.1531284550078</v>
      </c>
      <c r="D65" s="91">
        <v>1243.3689838940015</v>
      </c>
    </row>
    <row r="66" spans="1:4" ht="6.75" customHeight="1" thickBot="1" x14ac:dyDescent="0.3">
      <c r="A66" s="93"/>
      <c r="B66" s="94"/>
      <c r="C66" s="94"/>
      <c r="D66" s="94"/>
    </row>
    <row r="68" spans="1:4" x14ac:dyDescent="0.25">
      <c r="A68" s="284" t="s">
        <v>315</v>
      </c>
      <c r="B68" s="284"/>
      <c r="C68" s="284"/>
      <c r="D68" s="284"/>
    </row>
    <row r="69" spans="1:4" x14ac:dyDescent="0.25">
      <c r="A69" s="13"/>
      <c r="B69" s="13"/>
      <c r="C69" s="13"/>
      <c r="D69" s="13"/>
    </row>
    <row r="70" spans="1:4" x14ac:dyDescent="0.25">
      <c r="A70" s="241" t="s">
        <v>139</v>
      </c>
      <c r="B70" s="242" t="s">
        <v>0</v>
      </c>
      <c r="C70" s="243"/>
      <c r="D70" s="243"/>
    </row>
    <row r="71" spans="1:4" ht="26.4" x14ac:dyDescent="0.25">
      <c r="A71" s="241" t="s">
        <v>140</v>
      </c>
      <c r="B71" s="243"/>
      <c r="C71" s="242" t="s">
        <v>3</v>
      </c>
      <c r="D71" s="242" t="s">
        <v>141</v>
      </c>
    </row>
    <row r="72" spans="1:4" ht="6.75" customHeight="1" x14ac:dyDescent="0.25">
      <c r="A72" s="81"/>
      <c r="B72" s="82"/>
      <c r="C72" s="82"/>
      <c r="D72" s="82"/>
    </row>
    <row r="73" spans="1:4" ht="14.4" customHeight="1" x14ac:dyDescent="0.25">
      <c r="A73" s="226" t="s">
        <v>316</v>
      </c>
      <c r="B73" s="92">
        <v>1368.7130369580013</v>
      </c>
      <c r="C73" s="92">
        <v>986.27369002900105</v>
      </c>
      <c r="D73" s="92">
        <v>382.43934692900018</v>
      </c>
    </row>
    <row r="74" spans="1:4" ht="14.4" customHeight="1" x14ac:dyDescent="0.25">
      <c r="A74" s="81"/>
      <c r="B74" s="82"/>
      <c r="C74" s="82"/>
      <c r="D74" s="82"/>
    </row>
    <row r="75" spans="1:4" ht="14.4" customHeight="1" x14ac:dyDescent="0.25">
      <c r="A75" s="226" t="s">
        <v>317</v>
      </c>
      <c r="B75" s="82"/>
      <c r="C75" s="82"/>
      <c r="D75" s="82"/>
    </row>
    <row r="76" spans="1:4" ht="14.4" customHeight="1" x14ac:dyDescent="0.25">
      <c r="A76" s="228" t="s">
        <v>318</v>
      </c>
      <c r="B76" s="91">
        <v>11.427049081</v>
      </c>
      <c r="C76" s="91">
        <v>11.427049081</v>
      </c>
      <c r="D76" s="91">
        <v>0</v>
      </c>
    </row>
    <row r="77" spans="1:4" ht="14.4" customHeight="1" x14ac:dyDescent="0.25">
      <c r="A77" s="228" t="s">
        <v>319</v>
      </c>
      <c r="B77" s="91">
        <v>0</v>
      </c>
      <c r="C77" s="91">
        <v>0</v>
      </c>
      <c r="D77" s="91">
        <v>0</v>
      </c>
    </row>
    <row r="78" spans="1:4" ht="14.4" customHeight="1" x14ac:dyDescent="0.25">
      <c r="A78" s="228" t="s">
        <v>320</v>
      </c>
      <c r="B78" s="91">
        <v>11.427049081</v>
      </c>
      <c r="C78" s="91">
        <v>11.427049081</v>
      </c>
      <c r="D78" s="91">
        <v>0</v>
      </c>
    </row>
    <row r="79" spans="1:4" ht="14.4" customHeight="1" x14ac:dyDescent="0.25">
      <c r="A79" s="228" t="s">
        <v>321</v>
      </c>
      <c r="B79" s="91">
        <v>82.054425427000012</v>
      </c>
      <c r="C79" s="91">
        <v>72.05386424400001</v>
      </c>
      <c r="D79" s="91">
        <v>10.000561182999999</v>
      </c>
    </row>
    <row r="80" spans="1:4" ht="14.4" customHeight="1" x14ac:dyDescent="0.25">
      <c r="A80" s="228" t="s">
        <v>322</v>
      </c>
      <c r="B80" s="91">
        <v>80.175400700000012</v>
      </c>
      <c r="C80" s="91">
        <v>73.432085893000007</v>
      </c>
      <c r="D80" s="91">
        <v>6.743314807</v>
      </c>
    </row>
    <row r="81" spans="1:4" ht="14.4" customHeight="1" x14ac:dyDescent="0.25">
      <c r="A81" s="228" t="s">
        <v>323</v>
      </c>
      <c r="B81" s="91">
        <v>1183.6291126690012</v>
      </c>
      <c r="C81" s="91">
        <v>817.933641730001</v>
      </c>
      <c r="D81" s="91">
        <v>365.69547093900019</v>
      </c>
    </row>
    <row r="82" spans="1:4" ht="6.75" customHeight="1" thickBot="1" x14ac:dyDescent="0.3">
      <c r="A82" s="93"/>
      <c r="B82" s="93"/>
      <c r="C82" s="93"/>
      <c r="D82" s="93"/>
    </row>
    <row r="84" spans="1:4" x14ac:dyDescent="0.25">
      <c r="A84" s="284" t="s">
        <v>324</v>
      </c>
      <c r="B84" s="284"/>
      <c r="C84" s="284"/>
      <c r="D84" s="284"/>
    </row>
    <row r="85" spans="1:4" x14ac:dyDescent="0.25">
      <c r="A85" s="13"/>
      <c r="B85" s="13"/>
      <c r="C85" s="13"/>
      <c r="D85" s="13"/>
    </row>
    <row r="86" spans="1:4" x14ac:dyDescent="0.25">
      <c r="A86" s="241" t="s">
        <v>139</v>
      </c>
      <c r="B86" s="242" t="s">
        <v>0</v>
      </c>
      <c r="C86" s="243"/>
      <c r="D86" s="243"/>
    </row>
    <row r="87" spans="1:4" ht="26.4" x14ac:dyDescent="0.25">
      <c r="A87" s="241" t="s">
        <v>140</v>
      </c>
      <c r="B87" s="243"/>
      <c r="C87" s="242" t="s">
        <v>3</v>
      </c>
      <c r="D87" s="242" t="s">
        <v>141</v>
      </c>
    </row>
    <row r="88" spans="1:4" ht="6.75" customHeight="1" x14ac:dyDescent="0.25">
      <c r="A88" s="81"/>
      <c r="B88" s="82"/>
      <c r="C88" s="82"/>
      <c r="D88" s="82"/>
    </row>
    <row r="89" spans="1:4" ht="28.2" customHeight="1" x14ac:dyDescent="0.25">
      <c r="A89" s="226" t="s">
        <v>325</v>
      </c>
      <c r="B89" s="92">
        <v>716.52149586199982</v>
      </c>
      <c r="C89" s="92">
        <v>599.58276582899987</v>
      </c>
      <c r="D89" s="92">
        <v>116.93873003299997</v>
      </c>
    </row>
    <row r="90" spans="1:4" ht="14.4" customHeight="1" x14ac:dyDescent="0.25">
      <c r="A90" s="81"/>
      <c r="B90" s="82"/>
      <c r="C90" s="82"/>
      <c r="D90" s="82"/>
    </row>
    <row r="91" spans="1:4" ht="14.4" customHeight="1" x14ac:dyDescent="0.25">
      <c r="A91" s="226" t="s">
        <v>326</v>
      </c>
      <c r="B91" s="91"/>
      <c r="C91" s="91"/>
      <c r="D91" s="91"/>
    </row>
    <row r="92" spans="1:4" ht="14.4" customHeight="1" x14ac:dyDescent="0.25">
      <c r="A92" s="228" t="s">
        <v>327</v>
      </c>
      <c r="B92" s="91">
        <v>18.474426920999999</v>
      </c>
      <c r="C92" s="91">
        <v>16.186228163999999</v>
      </c>
      <c r="D92" s="91">
        <v>2.288198757</v>
      </c>
    </row>
    <row r="93" spans="1:4" ht="14.4" customHeight="1" x14ac:dyDescent="0.25">
      <c r="A93" s="228" t="s">
        <v>328</v>
      </c>
      <c r="B93" s="91">
        <v>79.612939676999986</v>
      </c>
      <c r="C93" s="91">
        <v>43.831685277999988</v>
      </c>
      <c r="D93" s="91">
        <v>35.781254398999991</v>
      </c>
    </row>
    <row r="94" spans="1:4" ht="14.4" customHeight="1" x14ac:dyDescent="0.25">
      <c r="A94" s="228" t="s">
        <v>329</v>
      </c>
      <c r="B94" s="91">
        <v>618.43412926399981</v>
      </c>
      <c r="C94" s="91">
        <v>539.56485238699986</v>
      </c>
      <c r="D94" s="91">
        <v>78.869276876999976</v>
      </c>
    </row>
    <row r="95" spans="1:4" ht="6.75" customHeight="1" thickBot="1" x14ac:dyDescent="0.3">
      <c r="A95" s="93"/>
      <c r="B95" s="93"/>
      <c r="C95" s="93"/>
      <c r="D95" s="93"/>
    </row>
    <row r="97" spans="1:4" x14ac:dyDescent="0.25">
      <c r="A97" s="284" t="s">
        <v>330</v>
      </c>
      <c r="B97" s="284"/>
      <c r="C97" s="284"/>
      <c r="D97" s="284"/>
    </row>
    <row r="98" spans="1:4" x14ac:dyDescent="0.25">
      <c r="A98" s="13"/>
      <c r="B98" s="13"/>
      <c r="C98" s="13"/>
      <c r="D98" s="13"/>
    </row>
    <row r="99" spans="1:4" x14ac:dyDescent="0.25">
      <c r="A99" s="241" t="s">
        <v>139</v>
      </c>
      <c r="B99" s="242" t="s">
        <v>0</v>
      </c>
      <c r="C99" s="243"/>
      <c r="D99" s="243"/>
    </row>
    <row r="100" spans="1:4" ht="27" thickBot="1" x14ac:dyDescent="0.3">
      <c r="A100" s="241" t="s">
        <v>140</v>
      </c>
      <c r="B100" s="243"/>
      <c r="C100" s="242" t="s">
        <v>3</v>
      </c>
      <c r="D100" s="242" t="s">
        <v>141</v>
      </c>
    </row>
    <row r="101" spans="1:4" ht="6.75" customHeight="1" x14ac:dyDescent="0.25">
      <c r="A101" s="78"/>
      <c r="B101" s="79"/>
      <c r="C101" s="80"/>
      <c r="D101" s="80"/>
    </row>
    <row r="102" spans="1:4" ht="14.4" customHeight="1" x14ac:dyDescent="0.25">
      <c r="A102" s="226" t="s">
        <v>331</v>
      </c>
      <c r="B102" s="92">
        <v>321.29478790500008</v>
      </c>
      <c r="C102" s="92">
        <v>266.21368670400005</v>
      </c>
      <c r="D102" s="92">
        <v>55.081101200999996</v>
      </c>
    </row>
    <row r="103" spans="1:4" ht="14.4" customHeight="1" x14ac:dyDescent="0.25">
      <c r="A103" s="81"/>
      <c r="B103" s="82"/>
      <c r="C103" s="82"/>
      <c r="D103" s="82"/>
    </row>
    <row r="104" spans="1:4" ht="14.4" customHeight="1" x14ac:dyDescent="0.25">
      <c r="A104" s="226" t="s">
        <v>332</v>
      </c>
      <c r="B104" s="92"/>
      <c r="C104" s="92"/>
      <c r="D104" s="92"/>
    </row>
    <row r="105" spans="1:4" ht="14.4" customHeight="1" x14ac:dyDescent="0.25">
      <c r="A105" s="228" t="s">
        <v>333</v>
      </c>
      <c r="B105" s="91">
        <v>65.789205468999995</v>
      </c>
      <c r="C105" s="91">
        <v>50.249796703999991</v>
      </c>
      <c r="D105" s="91">
        <v>15.539408765000001</v>
      </c>
    </row>
    <row r="106" spans="1:4" ht="14.4" customHeight="1" x14ac:dyDescent="0.25">
      <c r="A106" s="228" t="s">
        <v>334</v>
      </c>
      <c r="B106" s="91">
        <v>88.024751768999991</v>
      </c>
      <c r="C106" s="91">
        <v>70.844867277999995</v>
      </c>
      <c r="D106" s="91">
        <v>17.179884490999999</v>
      </c>
    </row>
    <row r="107" spans="1:4" ht="14.4" customHeight="1" x14ac:dyDescent="0.25">
      <c r="A107" s="228" t="s">
        <v>335</v>
      </c>
      <c r="B107" s="91">
        <v>166.15730125500008</v>
      </c>
      <c r="C107" s="91">
        <v>143.79549331000007</v>
      </c>
      <c r="D107" s="91">
        <v>22.361807944999999</v>
      </c>
    </row>
    <row r="108" spans="1:4" ht="14.4" customHeight="1" x14ac:dyDescent="0.25">
      <c r="A108" s="228" t="s">
        <v>336</v>
      </c>
      <c r="B108" s="91">
        <v>1.3235294120000001</v>
      </c>
      <c r="C108" s="91">
        <v>1.3235294120000001</v>
      </c>
      <c r="D108" s="91">
        <v>0</v>
      </c>
    </row>
    <row r="109" spans="1:4" ht="6.75" customHeight="1" thickBot="1" x14ac:dyDescent="0.3">
      <c r="A109" s="93"/>
      <c r="B109" s="93"/>
      <c r="C109" s="93"/>
      <c r="D109" s="93"/>
    </row>
    <row r="111" spans="1:4" x14ac:dyDescent="0.25">
      <c r="A111" s="216" t="s">
        <v>47</v>
      </c>
    </row>
    <row r="112" spans="1:4" x14ac:dyDescent="0.25">
      <c r="A112" s="220" t="s">
        <v>375</v>
      </c>
    </row>
    <row r="113" spans="1:1" x14ac:dyDescent="0.25">
      <c r="A113" s="207" t="s">
        <v>376</v>
      </c>
    </row>
    <row r="120" spans="1:1" x14ac:dyDescent="0.25">
      <c r="A120" s="77" t="s">
        <v>55</v>
      </c>
    </row>
  </sheetData>
  <mergeCells count="8">
    <mergeCell ref="A68:D68"/>
    <mergeCell ref="A84:D84"/>
    <mergeCell ref="A97:D97"/>
    <mergeCell ref="A1:D1"/>
    <mergeCell ref="A15:D15"/>
    <mergeCell ref="A29:D29"/>
    <mergeCell ref="A42:D42"/>
    <mergeCell ref="A54:D54"/>
  </mergeCells>
  <hyperlinks>
    <hyperlink ref="A120" location="'List of tables'!A1" display="Go to list of tables." xr:uid="{DA8EC76D-E4AA-4D8E-8BE9-E417EDE500E5}"/>
  </hyperlink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8BAC3DDB63084299A71357CB9BCCE4" ma:contentTypeVersion="1" ma:contentTypeDescription="Create a new document." ma:contentTypeScope="" ma:versionID="fcd69ea134b011365cfcb2767afceb5b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D8233A-D862-403B-B46E-D7B81BE8C8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A675C-7D19-47D5-8C28-CDB9DBD6B592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702BF92-3C83-45D0-BECA-99D534155A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List of tables</vt:lpstr>
      <vt:lpstr>Fruits and Vegetables</vt:lpstr>
      <vt:lpstr>Slaughtered livestock</vt:lpstr>
      <vt:lpstr>Cow's Milk</vt:lpstr>
      <vt:lpstr>Livestock present on farm</vt:lpstr>
      <vt:lpstr>Plant protection products</vt:lpstr>
      <vt:lpstr>Organic Crops Statistics</vt:lpstr>
      <vt:lpstr>IFS 2023 - 1. Holdings</vt:lpstr>
      <vt:lpstr>IFS 2023 - 2. UAA</vt:lpstr>
      <vt:lpstr>IFS 2023 - 3. Livestock</vt:lpstr>
      <vt:lpstr>IFS 2023 - 4. Labour Force</vt:lpstr>
      <vt:lpstr>IFS 2023 - 5.Machinery &amp; equip.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tantr003</dc:creator>
  <cp:lastModifiedBy>Tanti Ronald at NSO</cp:lastModifiedBy>
  <cp:lastPrinted>2020-04-17T10:01:20Z</cp:lastPrinted>
  <dcterms:created xsi:type="dcterms:W3CDTF">2020-04-15T08:20:42Z</dcterms:created>
  <dcterms:modified xsi:type="dcterms:W3CDTF">2026-02-19T09:59:24Z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0x010100648BAC3DDB63084299A71357CB9BCCE4</vt:lpwstr>
  </property>
</Properties>
</file>